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17175" windowWidth="20730" windowHeight="1125" tabRatio="876"/>
  </bookViews>
  <sheets>
    <sheet name="ГСН НА САЙТ УПРАВЛЕНИЯМ" sheetId="4" r:id="rId1"/>
  </sheets>
  <definedNames>
    <definedName name="_xlnm._FilterDatabase" localSheetId="0" hidden="1">'ГСН НА САЙТ УПРАВЛЕНИЯМ'!$A$19:$S$86</definedName>
    <definedName name="_xlnm.Print_Area" localSheetId="0">'ГСН НА САЙТ УПРАВЛЕНИЯМ'!$A$1:$R$90</definedName>
  </definedNames>
  <calcPr calcId="145621" refMode="R1C1"/>
</workbook>
</file>

<file path=xl/calcChain.xml><?xml version="1.0" encoding="utf-8"?>
<calcChain xmlns="http://schemas.openxmlformats.org/spreadsheetml/2006/main">
  <c r="N47" i="4" l="1"/>
  <c r="M47" i="4"/>
  <c r="L47" i="4"/>
  <c r="L79" i="4"/>
  <c r="N80" i="4"/>
  <c r="M80" i="4"/>
  <c r="L80" i="4"/>
  <c r="N78" i="4"/>
  <c r="M78" i="4"/>
  <c r="L78" i="4"/>
  <c r="N82" i="4"/>
  <c r="M82" i="4"/>
  <c r="L82" i="4"/>
  <c r="P52" i="4" l="1"/>
  <c r="O52" i="4"/>
  <c r="P42" i="4"/>
  <c r="O42" i="4"/>
  <c r="P43" i="4"/>
  <c r="O43" i="4"/>
  <c r="N49" i="4"/>
  <c r="M49" i="4"/>
  <c r="L49" i="4"/>
  <c r="N54" i="4"/>
  <c r="M54" i="4"/>
  <c r="L54" i="4"/>
  <c r="N67" i="4"/>
  <c r="M67" i="4"/>
  <c r="L67" i="4"/>
  <c r="P73" i="4"/>
  <c r="O73" i="4"/>
  <c r="N73" i="4"/>
  <c r="M73" i="4"/>
  <c r="L73" i="4"/>
  <c r="N56" i="4"/>
  <c r="M56" i="4"/>
  <c r="L56" i="4"/>
  <c r="P51" i="4"/>
  <c r="O51" i="4"/>
  <c r="N51" i="4"/>
  <c r="M51" i="4"/>
  <c r="L51" i="4"/>
  <c r="P76" i="4" l="1"/>
  <c r="O76" i="4"/>
  <c r="O38" i="4"/>
  <c r="P48" i="4"/>
  <c r="O48" i="4"/>
  <c r="O28" i="4"/>
  <c r="P63" i="4"/>
  <c r="O63" i="4"/>
  <c r="P62" i="4"/>
  <c r="O62" i="4"/>
  <c r="P61" i="4"/>
  <c r="O61" i="4"/>
  <c r="P60" i="4"/>
  <c r="O60" i="4"/>
  <c r="P44" i="4"/>
  <c r="O44" i="4"/>
  <c r="O41" i="4"/>
  <c r="P21" i="4"/>
  <c r="O21" i="4"/>
  <c r="P67" i="4"/>
  <c r="P40" i="4"/>
  <c r="N52" i="4"/>
  <c r="M52" i="4"/>
  <c r="L52" i="4"/>
  <c r="L48" i="4" l="1"/>
  <c r="M48" i="4"/>
  <c r="N40" i="4"/>
  <c r="M40" i="4"/>
  <c r="L40" i="4"/>
  <c r="N48" i="4" l="1"/>
  <c r="N42" i="4"/>
  <c r="M42" i="4"/>
  <c r="L42" i="4"/>
  <c r="N76" i="4"/>
  <c r="M76" i="4"/>
  <c r="L76" i="4"/>
  <c r="L32" i="4" l="1"/>
  <c r="O67" i="4" l="1"/>
  <c r="O40" i="4"/>
  <c r="N28" i="4" l="1"/>
  <c r="M28" i="4"/>
  <c r="L28" i="4"/>
  <c r="N44" i="4"/>
  <c r="M44" i="4"/>
  <c r="L44" i="4"/>
  <c r="P45" i="4" l="1"/>
  <c r="O45" i="4"/>
  <c r="P54" i="4"/>
  <c r="O54" i="4"/>
</calcChain>
</file>

<file path=xl/sharedStrings.xml><?xml version="1.0" encoding="utf-8"?>
<sst xmlns="http://schemas.openxmlformats.org/spreadsheetml/2006/main" count="730" uniqueCount="426">
  <si>
    <t>СУБЪЕКТ РФ</t>
  </si>
  <si>
    <t>№ объекта по порядку</t>
  </si>
  <si>
    <t>РАЗРЕШЕНИЕ НА СТРОИТЕЛЬСТВО (номер, дата выдачи, орган, выдавший разрешение)</t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</si>
  <si>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</si>
  <si>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</si>
  <si>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>ВЫДАНО ПРЕДПИСАНИЙ               (кол-во)</t>
  </si>
  <si>
    <t>СОСТАВЛЕНО ПРОТОКОЛОВ                      (кол-во)</t>
  </si>
  <si>
    <t>РЕЗУЛЬТАТЫ ПРОВЕДЕННЫХ ПРОВЕРОК</t>
  </si>
  <si>
    <t>ПРОВЕДЕНО ПРОВЕРОК               (кол-во)</t>
  </si>
  <si>
    <t xml:space="preserve">1.                ЗАСТРОЙЩИК           2. ТЕХНИЧЕСКИЙ ЗАКАЗЧИК          </t>
  </si>
  <si>
    <t>Федеральной службы</t>
  </si>
  <si>
    <t>по экологическому, технологическому</t>
  </si>
  <si>
    <t xml:space="preserve">и атомному надзору </t>
  </si>
  <si>
    <t>к приказу</t>
  </si>
  <si>
    <t xml:space="preserve">ЗАКЛЮЧЕНИЕ ГОСУДАРСТВЕННОЙ ЭКСПЕРТИЗЫ               (номер, дата утверждения, организация, выдавшая заключение) </t>
  </si>
  <si>
    <t>ЗАКЛЮЧЕНИЕ                   О СООТВЕТСТВИИ                       (выдано / не выдано)</t>
  </si>
  <si>
    <t>1. ЛИЦА, ОСУЩЕСТВЛЯЮЩИЕ СТРОИТЕЛЬСТВО              (св-во СРО)                            2. ЛИЦО, ОСУЩЕСТВЛЯЮЩЕЕ СТРОИТЕЛЬНЫЙ КОНТРОЛЬ                        (Св-во СРО)</t>
  </si>
  <si>
    <t>Приложение № 2</t>
  </si>
  <si>
    <t>Республика Калмыкия</t>
  </si>
  <si>
    <t>С</t>
  </si>
  <si>
    <t>под надзором</t>
  </si>
  <si>
    <t>Р</t>
  </si>
  <si>
    <t>Волгоградская область</t>
  </si>
  <si>
    <t xml:space="preserve">Элистинское водохранилище на балке Гашун-Сала для обеспечения водными ресурсами г. Элисты, республики Калмыкия; Адрес объекта: Республика Калмыкия, Яшкульский и Целинный районы  </t>
  </si>
  <si>
    <t>ОАО "Калмыцкое дорожное управление" СРО № 0197.04-2009-0816005701-С-138 от 27.07.2011г.</t>
  </si>
  <si>
    <t>ФГУ "ГлавГосЭкспертиза России" № 307-11/ггэ-7038/07 от 31.03.2011 г (в реестре № 00-1-4-1246-11)</t>
  </si>
  <si>
    <t>Астраханская область</t>
  </si>
  <si>
    <t xml:space="preserve">ОАО «РЖДстрой»,
№ 109770023-02 от 18.02.2010 г.
</t>
  </si>
  <si>
    <t>Положительное заключение №340-11/РГЭ-1339/02 от 15.04.2011 г. Ростовского филиала Главгосэкспертизы России.</t>
  </si>
  <si>
    <t>ОАО "РЖД"- филиал - "Приволжская железная дорога"</t>
  </si>
  <si>
    <t>ООО "ЕвроХим-ВолгоКалий"</t>
  </si>
  <si>
    <t>ООО "Новомосковск-Ремстройсервис"</t>
  </si>
  <si>
    <t>ЗАО "Газпром Инвест Юг"</t>
  </si>
  <si>
    <t xml:space="preserve">Расширение производств № 3,6 по переработке газового конденсата на Астраханском ГПЗ. Блок приготовления товарной продукции У1.740. Реконструкция I  и II очередей Астраханского газового комплекса (АГК), как единого промышленного объекта" (код стройки 055) </t>
  </si>
  <si>
    <t>заключение ОАО "Газпром" от 30.12.2002 г. № 94, согласованное Главгосэкспертизой России от 04.03.2003 г. № 24-2-4/358</t>
  </si>
  <si>
    <t>комплексная реконструкция  участка Трубная - Верхний Баскунчак - Аксарайская Приволжской железной дороги. Удлинение путей на станции Волжский (Трубная) с включением в МПЦ (этап I, этап II)</t>
  </si>
  <si>
    <t>№ 0975-14/сгэ-4174/02 Саратовский филиал ФАУ "Главгосэкспертиза России"</t>
  </si>
  <si>
    <t>Реконструкция собственных нужд ОРУ-220 кВ, привязка автотрансформаторной группы 10Т к силовому оборудованию нового ППУ 220 филиала ОАО "РусГидро" - "Волжская ГЭС"</t>
  </si>
  <si>
    <t>№ 614-12/РГЭ-1901/02 от 18.10.2015 ФАУ "Главгосэкспертизы России" Ростовский филиал</t>
  </si>
  <si>
    <t>ОАО "РЖД"</t>
  </si>
  <si>
    <t>№072-15/ГГЭ-8835/04 от 23.01.2015 ФАУ "Главгосэкспертизы России"</t>
  </si>
  <si>
    <t>ВЫЯВЛЕНО НАРУШЕНИЙ                      (кол-во)</t>
  </si>
  <si>
    <t>Извещение об окончании строительства</t>
  </si>
  <si>
    <t>под надзором (13/17СН)</t>
  </si>
  <si>
    <t>Строительство полигона захоронения отходов производства и потребления (карт 4-5 класса опасности вместимостью 903 469 м. куб. , карт  3 класса опасности вместимостью 30 050 м. куб АО «ВТЗ» ) 2 этап строительства  Адрес: Волгоградская область, г. Волжский</t>
  </si>
  <si>
    <t>АО "Волжский Трубный Завод"</t>
  </si>
  <si>
    <t>659-12/РГЭ-2188/03 от 12.11.2012 ФАУ ""Главгосэкспертиза России"</t>
  </si>
  <si>
    <t>ФКУ «Упрдор Москва-Волгоград»</t>
  </si>
  <si>
    <t>КАТЕГОРИЯ</t>
  </si>
  <si>
    <t>ОПО</t>
  </si>
  <si>
    <t>дороги</t>
  </si>
  <si>
    <t>ГТС</t>
  </si>
  <si>
    <t>Ж/Д</t>
  </si>
  <si>
    <t>Морпорт</t>
  </si>
  <si>
    <t>Отходы</t>
  </si>
  <si>
    <t>ИЗВЕЩЕНИЕ о начале  строительства, реконструкции (вх. номер и дата)</t>
  </si>
  <si>
    <t xml:space="preserve">Приложение </t>
  </si>
  <si>
    <t>от «___» ______________ 20__ г.  № ________</t>
  </si>
  <si>
    <t>от 20.04.2015  № 157</t>
  </si>
  <si>
    <t>от 23.03.2012</t>
  </si>
  <si>
    <t xml:space="preserve">№ 1485/1 от 30.06.2011 г. </t>
  </si>
  <si>
    <t>11897 от 09.03.2017</t>
  </si>
  <si>
    <t>39306 от 07.07.2018</t>
  </si>
  <si>
    <t>под надзором  22/15СН</t>
  </si>
  <si>
    <t>2105факс от 26.10.2016</t>
  </si>
  <si>
    <t>37819 от 18.09.2015</t>
  </si>
  <si>
    <t>под надзором 05/11СН</t>
  </si>
  <si>
    <t>под надзором 03/15СН</t>
  </si>
  <si>
    <t>6518 от 03.03.2015</t>
  </si>
  <si>
    <t>под надзором 20/16СН</t>
  </si>
  <si>
    <t>ВЫНЕСЕНО ПОСТАНОВЛЕНИЙ                      (кол-во)</t>
  </si>
  <si>
    <t>ФАУ "Главгосэкспертиза России" № 723-17/ГГЭ-6166/15 от 03.07.2017</t>
  </si>
  <si>
    <t>Министерство по строительству,транспорту и дорожному ъхозяйству Республики Калмыкия № 08-0023 от 03.11.2011г. До 20.12.2015г., продлено до 20.12.2016       № 08-09-0845-2016МС от 10.10.2016 выдано Министерством строительства и ЖКХ РФ , до 30.04.2019</t>
  </si>
  <si>
    <t>ООО "РИТЭК"</t>
  </si>
  <si>
    <t>ООО "Газпром добыча Астрахань"</t>
  </si>
  <si>
    <t>34-RU34302000-2310-2017 от 17.02.2017 выдано Администрация г. Волжский до 18.02.2037</t>
  </si>
  <si>
    <t>№ RU30506301-6/10 от 17.03.2008 г.  , продлено до 31.12.2017 г., продлено до 29.12.2020</t>
  </si>
  <si>
    <t>под надзором  30-00-371Р-15</t>
  </si>
  <si>
    <t>Иные</t>
  </si>
  <si>
    <t xml:space="preserve">241-09/СПЭ-0649/02 от 24.06.2009 ФГУ "Главгосэкспертиза России" </t>
  </si>
  <si>
    <t>под надзором 10-26/12-19СН</t>
  </si>
  <si>
    <t>Строительство и реконструкция автомобильноц дороги   Р-22 «Каспий» автомобильная дорога М-4 Дон-Тамбов-Волгоград-Астрахань Строительство автомобильной дороге Р-22 «Каспий» автомобильная дорога М-4 Дон-Тамбов-Волгоград-Астрахань на участке обхода г. Волгограда, Волгоградская область. 1 этап</t>
  </si>
  <si>
    <t>34-1-1-3-016693-2019 ФАУ Главгосэкспертиза России Саратовский филиал</t>
  </si>
  <si>
    <t>№1 от 27.08.2019 (вх. 26775 от 27.208.2019)</t>
  </si>
  <si>
    <r>
      <t xml:space="preserve">Реконструкция станции Гумрак Приволжской железной дороги. Путепроводная развязка. </t>
    </r>
    <r>
      <rPr>
        <b/>
        <sz val="10"/>
        <color theme="1"/>
        <rFont val="Times New Roman"/>
        <family val="1"/>
        <charset val="204"/>
      </rPr>
      <t>2 этап",</t>
    </r>
    <r>
      <rPr>
        <sz val="10"/>
        <color theme="1"/>
        <rFont val="Times New Roman"/>
        <family val="1"/>
        <charset val="204"/>
      </rPr>
      <t xml:space="preserve"> Адрес: г. Волгорад, станция Гумрак</t>
    </r>
  </si>
  <si>
    <t xml:space="preserve">ФГУ "Главгосэкспертиза России" 34--1-3-028216-2019 от 16.10.2019 ФАУ "Главгосэкспертиза России" </t>
  </si>
  <si>
    <t xml:space="preserve">ФГУ "Главгосэкспертиза России" ЕГРЗ 34-1-1-3-028216-2019 от 16.10.2019 ФАУ "Главгосэкспертиза России" </t>
  </si>
  <si>
    <t>б/н от 15.07.2020 (вх. 261/14617 от 15.07.2020)</t>
  </si>
  <si>
    <t>под надзором 10-26/10-20СН</t>
  </si>
  <si>
    <t>34-1-1-3-059490-2020 от 25.11.2020 ФАУ Главгосэкспертиза России</t>
  </si>
  <si>
    <t>под надзором 10-26/02-21СН</t>
  </si>
  <si>
    <t>ОАО "РЖД" ДКРС-Юг</t>
  </si>
  <si>
    <t>01-21-2/ГК от 09.02.2021 (вх261/2773 )</t>
  </si>
  <si>
    <t>под надзором 10-26/08-21СН</t>
  </si>
  <si>
    <t>Устройство берегоукрепления на участке № 1 службы навигационно-гидрографического обеспечения (с. Федоровка) Астраханского филиалв ФГУП "Росморпорт"</t>
  </si>
  <si>
    <t>ФКУ УС УФСИН России по Волгоградской области</t>
  </si>
  <si>
    <t>ФГУП "РОСМОРПОРТ"</t>
  </si>
  <si>
    <t>30--1-1-3-039133-2019 от 30.12.2019 ФАУ "Главгосэкспертиза России"</t>
  </si>
  <si>
    <t>б/н от 18.03.2021 (вх. № 261/6008 от 18.03.2021)</t>
  </si>
  <si>
    <t>30-504000-2020 от 23.03.2020  выдано Администрацией  муниципального образования "Икрянинский район", до 30.03.2021</t>
  </si>
  <si>
    <t>б/н от 23.03.2021</t>
  </si>
  <si>
    <t>0228-16/РГЭ-3502/02 от 05.08.2016 ФАУ "Главгосэкспертиза России"</t>
  </si>
  <si>
    <t>34-1-1-3-040522-2020 от 25.08.2020 ФАУ Главгосэкспертиза России Саратовский филиал</t>
  </si>
  <si>
    <t>№б/н от 31.03.2021 (вх.261/9121 от 08.04.2021)</t>
  </si>
  <si>
    <t>под надзором 10-26/12-21СН</t>
  </si>
  <si>
    <t>Комплексная реконструкция участка Им. Максима Горького-Котельниково Приволжской железной дороги. Строительство второго пути на участке Горнополянский - Канальная 2 этап</t>
  </si>
  <si>
    <t>под надзором 10-26/16-21СН</t>
  </si>
  <si>
    <t>34-1-1-3-027454-2021 от 28.05.2021 ФАУ Главгосэкспертиза России</t>
  </si>
  <si>
    <t>07-21-01МГ от 02.07.2021 (вх. 261/18524 от 14.07.2021)</t>
  </si>
  <si>
    <t xml:space="preserve">Комплексная реконструкция  станции Им. Максима Горького Приволжской железной дороги (этапы строительства 1.2., 1.3., 1.4.). Адрес: </t>
  </si>
  <si>
    <t>366-10/СПЭ-1019/02 от 23.07.2010 ФАУ "Главгосэкспертиза России"</t>
  </si>
  <si>
    <t>" Реконструкция автомобильной дороги 3-я Продольная магистраль на участке км 4+800- км 7+000" Адрес Волгоградская область, Городищенский муниципальный район, городской округ город-герой Волгоград</t>
  </si>
  <si>
    <t>Комитет транспорта и дорожного хозяйства Волгоградской области</t>
  </si>
  <si>
    <t>34-1-1-3-061159-2020 от 01.12.2020 ФАУ " Главгосэкспертиза России"</t>
  </si>
  <si>
    <t>34-000-73-2021 от 05.08.2021 выдано Комитетом архитектуры и градостроительства Волгоградской области, до 05.09.2024</t>
  </si>
  <si>
    <t>б/н от 21.09.2021 (вх. 261/25623 от 21.09.2021</t>
  </si>
  <si>
    <t>под надзором    10-26/24-21СН</t>
  </si>
  <si>
    <t>б/н от30.11.2021 (вх. 261/31896 от 01.12.2021)</t>
  </si>
  <si>
    <t>30-1-1-3-035142-2020 от 29.07.2020 ФАУ "Главгосэкспертиза России" Северо-Кавказского филиала</t>
  </si>
  <si>
    <t>ИНФОРМАЦИЯ ОБ ОБЪЕКТАХ ФЕДЕРАЛЬНОГО ГОСУДАРСТВЕННОГО СТРОИТЕЛЬНОГО НАДЗОРА 2022 год</t>
  </si>
  <si>
    <t>.</t>
  </si>
  <si>
    <t>ФГУ "Калмкаспвод"(Федеральное государственное бюджетное учреждение по эксплуатации берегозащитных сооружений и мониторинга прибрежной полосы Каспийского моря )</t>
  </si>
  <si>
    <t>под надзором    10-26/01-22СН</t>
  </si>
  <si>
    <t>«Строительство здания Арбитражного суда Волгоградской области г. Волгоград» на 76 судей, адрес: Волгоградская область, г. Волгоград, Ворошиловский район.</t>
  </si>
  <si>
    <t>Арбитражный суд Волгоградской области</t>
  </si>
  <si>
    <t>34-1-1-3-0019-21 от 25.02.2021 ФАУ "Главгосэкспертиза России"</t>
  </si>
  <si>
    <t>№1 от 17.01.2022 (вх. 261/579 от 17.01.2022)</t>
  </si>
  <si>
    <t>№ 34-186244444-335-2020 от 25.01.2021 , до 27.04.2021Югнедра, 34-186244444-363-2021 от 29.12.2021до 20.09.2023</t>
  </si>
  <si>
    <t>под надзором 05/11СН(1)</t>
  </si>
  <si>
    <t>34-186244444-180-2017 от 14.09.2017 выдано департаментом по недропользованию по ЮФО (Югнедра), срок действия до 30.09.2019г., 34-186244444-259-2019 от 27.03.2019 , до 23.09.2020, 34-18624 444 4-346-2021 от 06.05.2021, до 05.08.2022</t>
  </si>
  <si>
    <t>№ 34-18 624 4444-327-2020 от 26.06.2020 Югнедра, до 28.03.2023</t>
  </si>
  <si>
    <t>под надзором  23/15СН</t>
  </si>
  <si>
    <t>ППК "Единый заказчик"</t>
  </si>
  <si>
    <t>№ 34-RU34302000-1891-2015 от 17.08.2015 Администрация городского округа город Волжский, срок до 17.08.2016, продление 16.07.2021</t>
  </si>
  <si>
    <t>АО "Транснефть-Приволга"</t>
  </si>
  <si>
    <t>Путепроводная развязка на пересечении автомобильной дороги 3400013 Волгоград-Октябрьский-Котельниково-Зимовники-Сальск (км 21+508) и железной дороги Горнополянский-Канальная (км 30+105) Адрес: Волгоградская область, Светлоярский район</t>
  </si>
  <si>
    <t>под надзором    10-26/25-21СН</t>
  </si>
  <si>
    <t>34-1-1-3-041071-2020 от 26.08.2020 ФАУ "Главгосэкспертиза России" Ростовский филиал</t>
  </si>
  <si>
    <t>б/н от 09.12.2021 (вх. 261/32753 от 10.12.2021)</t>
  </si>
  <si>
    <t>ПАО "Газпром" (ООО Газпром инвест)</t>
  </si>
  <si>
    <t>под надзором    10-26/07-22СН</t>
  </si>
  <si>
    <t>ООО "Газпром Добыча Астрахань"</t>
  </si>
  <si>
    <t>30-12630402-147-2021 от 07.07.2021 выдано Департаментом  по недропользованию по ЮФО до 01.07.2023</t>
  </si>
  <si>
    <t>№1 08.06.2022 (вх. 261/9887 от 14.06.2022)</t>
  </si>
  <si>
    <t>241-09/СПЭ -0649/02  от 24.06.2009 ФГУ "Главгосэкспертиза России"</t>
  </si>
  <si>
    <t>Подключение скважины газовой эксплуатационной №  915 УППГ-- Астраханского ГКМ" в составе стройки "Подключение дополнительных скважин к существующим мощностям I и II очередей АГКМ Адрес: Астраханская областьАксарайсий сельсовет</t>
  </si>
  <si>
    <t>под надзором 10-26/09-21СН (2)</t>
  </si>
  <si>
    <t xml:space="preserve"> (вх. 261/10273) от 22.06.2022</t>
  </si>
  <si>
    <t>под надзором 10-26/09-21СН (3)</t>
  </si>
  <si>
    <t>34-Ru3430600-326-2022 от 29.03.2022 Администрация г. Фролово до 01.12.2022</t>
  </si>
  <si>
    <t>34-Ru3430600-325-2022 от 29.03.2022 Администрация г. Фролово до 01.12.2022</t>
  </si>
  <si>
    <t>№ RU 30-0284-МРР от 22.06.2011 г., срок действия до 23.06.2014 г., до 23.06.2016, продлено до 23.02.2019, продлено до 23.06.2022, продлено до 23.03.2025</t>
  </si>
  <si>
    <t>Мост через реку Ахтуба на 1485 км. Аксарайская-Трусово  Приволжской железноой дороги</t>
  </si>
  <si>
    <t>Комплексный план реконструкции сооружений и оборудования Волжской ГЭС . Комплексная модернизация оборудования ОРУ 500 кВ. Адрес: г. Волжский, пр. им. Ленина,  д. 1А</t>
  </si>
  <si>
    <t>ПАО "РусГидро" - "Волжская ГЭС"</t>
  </si>
  <si>
    <t>ПАО "РусГидро"</t>
  </si>
  <si>
    <t>№ 1 от 03.08.2022 (вх. № 261/12631 от 03.08.2022)</t>
  </si>
  <si>
    <t>1416-15/ГГЭ-10149/02 от 16.10.2015 ФАУ "Главгосэкспертиза России"</t>
  </si>
  <si>
    <t>Обустройство скважины № 5 Ново-Дмитриевской и строительство выкидного трубопровода» Адрес: Волгоградская область, Быковский район</t>
  </si>
  <si>
    <t>под надзором    10-26/13-22СН</t>
  </si>
  <si>
    <t>34-1-1-3-061933-2021 от 20.10.2021 выдано ФАУ "Главгосэкспертиза России"</t>
  </si>
  <si>
    <t>34-18 604 0000 -378-2022 от24.05.2022 выдано Департаментом  по недропользованию по ЮФО до 03.03.2023</t>
  </si>
  <si>
    <t>5 от 18.08.2022 (261/13316 от 18.08.2022)</t>
  </si>
  <si>
    <t>34-Ru34301000-4329-2022 от 01.07.2022 выдано Администрацией городского округа - г. Волжский, до 26.02.2024</t>
  </si>
  <si>
    <t>ГУ МВД России по волгоградской области</t>
  </si>
  <si>
    <t>под надзором    10-26/18-22СН</t>
  </si>
  <si>
    <t>Расширение ЕСГ для  обеспечения подачи газа в газопровод "Южный поток" 2-й этап (восточный коридор), для обеспечения подачи газа в объеме до 63,0 млрд.м3/год. Участок "Починки-Анапа", км 661-км. 834. Адрес: Волгоградская оьласть, Дубовский р-н, Городищенский район, Калачевский район</t>
  </si>
  <si>
    <t xml:space="preserve">ПАО "Газпром" </t>
  </si>
  <si>
    <t>1145-13/ГГЭ-8431/02 от 05.10.2013 ФАУ "Главгосэкспертиза России</t>
  </si>
  <si>
    <t>34-0-3630-2022МС от 05.10.2022 выдано Министерством строительства и ЖКХ РФ, до 05.10.2022</t>
  </si>
  <si>
    <t>б/н от 20.10.2022 (вх. 261/16197 от 24.10.2022)</t>
  </si>
  <si>
    <t>1145-13/ГГЭ-8431/02 от 28.11.2013 ФАУ "Главгосэкспертиза России</t>
  </si>
  <si>
    <t>00-000-2926-2021МС  от 30.07.2021 выдано Минстрой России , 30.11.2022, продлено до 30.11.2024</t>
  </si>
  <si>
    <t>под надзором  10-26/10-22СН</t>
  </si>
  <si>
    <t>ООО "Газпром инвест"</t>
  </si>
  <si>
    <t>под надзором    10-26/22-22СН</t>
  </si>
  <si>
    <t>№ 3 от 22.12.2022 (вх. 261/18704 от 22.12.2022)</t>
  </si>
  <si>
    <t>Расширение ЕСГ для  обеспечения подачи газа в газопровод "Южный поток" 2-й этап (восточный коридор), для обеспечения подачи газа в объеме до 63,0 млрд.м3/год. Участок "Починки-Анапа", км 493-км. 661. Адрес: Волгоградская оьласть, Жирновский, Котовский, ольховский  районы</t>
  </si>
  <si>
    <t>34-0-3724-2022МС от 28.11.2022 выдано Министерством строительства и ЖКХ РФ, до 28.12.2024</t>
  </si>
  <si>
    <t>консервация</t>
  </si>
  <si>
    <t>под надзором    10-26/01-23СН</t>
  </si>
  <si>
    <t>Расширение ЕСГ для  обеспечения подачи газа в газопровод "Южный поток" 2-й этап (восточный коридор), для обеспечения подачи газа в объеме до 63,0 млрд.м3/год. Участок "Починки-Анапа", км 834-км. 963,7. Адрес: Волгоградская оьласть, Котельниковский, Октябрьские  районы</t>
  </si>
  <si>
    <t>№ 1 от 10.03.2023 (вх. 261/2437 от 10.03.2023)</t>
  </si>
  <si>
    <t>под надзором    10-26/03-23СН</t>
  </si>
  <si>
    <t>Специальный приемник на 30 мест МО МВД России по Новоаннинскому району Волгоградской области г. Новоаннинск   Волгоградская область. Адрес Волгоградская область, г. Новоаннинский, ул. Рабочая, д. 139</t>
  </si>
  <si>
    <t xml:space="preserve">34-1-1-3-002513-2022 от 20.01.2022 ФАУ Главгосэкспертиза России </t>
  </si>
  <si>
    <t>34-Ru34520101-856-2022 от 11.05.2022 выдан Администрацией городского поселения г. Новоаннинский , до 10.01.2024 Волгоградской области, до 15.01.2024</t>
  </si>
  <si>
    <t>б/н от 10.05.2023 (вх.261/5277 от 10.05.2023)</t>
  </si>
  <si>
    <t>под надзором    10-26/04-23СН</t>
  </si>
  <si>
    <t>34-34-60-2023 от 05.05.2023 выдан Администрация г. Волгограда, до 05.01.2024</t>
  </si>
  <si>
    <t>б/н от 12.05.2023 (вх. 261/5379 от 12.05.2023)</t>
  </si>
  <si>
    <t>Путепроводная развязка на пересечении автомобильной дороги 18ОП М3 18Н-8  Новый Рогачик-Волгоград (пос. Горнополянский) и железной дороги Горнополянский -Канальная (км 9+348) Адрес: Волгоградская область, г. Волгоград</t>
  </si>
  <si>
    <t xml:space="preserve">34-1-1-3-021987-2021 от 29.04.2021 ФАУ Главгосэкспертиза России </t>
  </si>
  <si>
    <t>под надзором    10-26/05-23СН</t>
  </si>
  <si>
    <t>Путепроводная развязка в месте пересечения а.д. Волгоград-Октябрьский-Котельниково-Зимовники-Сальск ( в границах территории Волгоградской области) участка ж.д. М. Горького-Котельниково (в районе ст. Абганерово, 86км, ПК 9) Адрес: Волгоградская область, Светлоярский и Октябрьский муниципальные районы</t>
  </si>
  <si>
    <t xml:space="preserve">34-1-1-3-057847-2021 от 06.10.2021 ФАУ Главгосэкспертиза России </t>
  </si>
  <si>
    <t>34-0-1-2023 от 03.05.2023 выдано Комитетом архитектуры и градостроительства Волгоградской области, до 19.06.2024</t>
  </si>
  <si>
    <t>б/н от 18.05.2023 (вх. 261/5537от 18.05.2023)</t>
  </si>
  <si>
    <t>под надзором    10-26/07-23СН</t>
  </si>
  <si>
    <t>ФГБУ "Управление "Волгоградмелиоводхоз"</t>
  </si>
  <si>
    <t xml:space="preserve">34-1-1-3-091648-2022 от 23.12.2022 ФАУ Главгосэкспертиза России </t>
  </si>
  <si>
    <t>№ 1 от 07.06.2023 (вх. 261/6230 от 07.06.2023)</t>
  </si>
  <si>
    <t>под надзором    10-26/08-23СН</t>
  </si>
  <si>
    <t>"Подводящий газопровод с запорной арматурой" в составе стройки "блочная автогазонаполнительная компрессорная станция для заправки автотранспорта, работающего на КПГ на территории Астраханского газового комплекса". Адрес: Астраханская область, Красноярский район, Джанайский сельсовет</t>
  </si>
  <si>
    <t xml:space="preserve">30-1-1-3-026633 от 19.05.2023 ФАУ Главгосэкспертиза России </t>
  </si>
  <si>
    <t>30-06-04-2023 от 02.06.2023 выдано Администрацией муниципального образования "Красноярский район" управлением капитального строительства, коммунального, дорожного хозяйства и экологии, до 02.12.2023</t>
  </si>
  <si>
    <t>№ 1 от 15.06.2023 (вх № 261/6592 от 20.06.2023)</t>
  </si>
  <si>
    <t>под надзором    10-26/10-23СН</t>
  </si>
  <si>
    <t>34-1-1-3-076536-2022 от 31.10.2022 ФАУ "Главгосэкспертиза России"</t>
  </si>
  <si>
    <t>34-03-2-2023 от 23.06.2023 выдано  Администрация Ерзовского городского поселения Городищенского муниципального района, до 23.06.2023</t>
  </si>
  <si>
    <t>№ 2 от 01.08.2023 (вх. 261/8233 от 02.08.2023)</t>
  </si>
  <si>
    <t>Реконструкции напорного трубопровода от трубопроводу от ГНС " 2 (две нитки) Городищенской оросительной системы, Городищенский район, Волгоградская область. Адрес: Волгоградская область, Городищенский муниципальный  район, Ерзовское городское поселение</t>
  </si>
  <si>
    <t>под надзором    10-26/12-23СН</t>
  </si>
  <si>
    <t>ООО "Газпром Газификация"</t>
  </si>
  <si>
    <t>Газопровод от ГРС к ГТУ-ТЭЦ Ру 2,5МПа (газопровод межпоселковый ГРС-ГТУ ТЭЦ и Газопровод межпоселковый резервный ГРС-ГТУ ТЭЦ), Адрес: Астраханская область, Наримановский муниципальный район, Волжский сельсовет</t>
  </si>
  <si>
    <t xml:space="preserve">30-1-1-3-004161 от 03.02.2021 ФАУ Главгосэкспертиза России </t>
  </si>
  <si>
    <t>30-08-12-2023 от 10.08.2023 выдано Администрацией муниципального образования "Наримановский муниципальный  район" Астраханской области , до 25.02.2024</t>
  </si>
  <si>
    <t xml:space="preserve"> б/нот 21.08.2023 (вх № 261/8907 от 21.08.2023)</t>
  </si>
  <si>
    <t>34-03-1-2023 от 15.05.2023 выдано Администрация Ерзовского городского поселения Городищенского муниципального района, до 01.01.2025</t>
  </si>
  <si>
    <t>34-1-1-3-025441 от 16.05.2023г. ФАУ "Главгосэкспертиза"</t>
  </si>
  <si>
    <t>№1 от01.09.2023 (вх 261/9386 от 01.09.2023)</t>
  </si>
  <si>
    <t>под надзором    10-26/14-23СН</t>
  </si>
  <si>
    <t>34-1-1-3-048807-2023 от 18.08.2023г. ФАУ "Главгосэкспертиза"</t>
  </si>
  <si>
    <t>под надзором    10-26/15-23СН</t>
  </si>
  <si>
    <t>Газопровод отвод и ГРС ОЭЗ "Лотос" Астраханской области. Адрес Астразанская область, Наримановский муниципальный район, Волжский сельсовет</t>
  </si>
  <si>
    <t>34-1-1-3-048745-2022 от 18.11.2022г. ФАУ "Главное управление государственной экспертизы"</t>
  </si>
  <si>
    <t>30-08-7-2023 от 10.04.2023, Администрация муниципального образования "Наримановский муниципальный район", до16.10.2023</t>
  </si>
  <si>
    <t>№1 от 06.09.2023 (вх 261/9750от 11.09.2023)</t>
  </si>
  <si>
    <t>№1 от 05.09.2023 (вх 261/9535 от 05.09.2023)</t>
  </si>
  <si>
    <t>34-35-49-2023 от 28.08.2023г. Администрация городского округа-город Волжский Волгоградской области, до 28.06.2023</t>
  </si>
  <si>
    <t>Современный комплекс для производства высококачественного горячекатанного и холоднокатанного плоского проката из нержавеющих и коррозионностойких марок стали в городе Волжский Волгоградской области. Адрес: Волгоградская область г. Волжский  пр. Металлургов, 6</t>
  </si>
  <si>
    <t>под надзором 03/15СН (3)</t>
  </si>
  <si>
    <t>261/17011 от 14.11.2022</t>
  </si>
  <si>
    <t>№ 34-186244444-393-2022 от 26.10.2022 Югнедра, до 24.01.2024</t>
  </si>
  <si>
    <t>под надзором    10-26/17-23СН</t>
  </si>
  <si>
    <t>Реконструкция обвязки скважины газовой эксплуатационной № 107 УППГ-2 Астраханского ГКМ" в составе стройки "Реконструкция промысловых объектов ООО "Астраханьгазпром"  Адрес: Астраханская область, Красноярский район, Астраханское газоконденсатное месторождение</t>
  </si>
  <si>
    <t>30-12630424-150-2022 от 04.07.2022 выдано Федеральным агенством по недропользованию по ЮФО, до 31.07.2024</t>
  </si>
  <si>
    <t>под надзором    10-26/18-23СН</t>
  </si>
  <si>
    <t>Реконструкция обвязки скважины газовой эксплуатационной № 71 УППГ-2 Астраханского ГКМ" в составе стройки "Реконструкция промысловых объектов ООО "Астраханьгазпром"  Адрес: Астраханская область, Красноярский район, Астраханское газоконденсатное месторождение</t>
  </si>
  <si>
    <t>30-12630424-149-2022 от 04.07.2022 выдано Федеральным агенством по недропользованию по ЮФО, до 31.07.2024</t>
  </si>
  <si>
    <t>под надзором    10-26/19-23СН</t>
  </si>
  <si>
    <t>Реконструкция обвязки скважины газовой эксплуатационной № 99 УППГ-2 Астраханского ГКМ" в составе стройки "Реконструкция промысловых объектов ООО "Астраханьгазпром"  Адрес: Астраханская область, Красноярский район, Астраханское газоконденсатное месторождение</t>
  </si>
  <si>
    <t>30-12630424-151-2022 от 04.07.2022 выдано Федеральным агенством по недропользованию по ЮФО, до 31.07.2024</t>
  </si>
  <si>
    <t>под надзором    10-26/20-23СН</t>
  </si>
  <si>
    <t>Реконструкция обвязки скважины газовой эксплуатационной № 201 УППГ-2 Астраханского ГКМ" в составе стройки "Реконструкция промысловых объектов ООО "Астраханьгазпром"  Адрес: Астраханская область, Красноярский район, Астраханское газоконденсатное месторождение</t>
  </si>
  <si>
    <t>30-12630424-152-2022 от 04.07.2022 выдано Федеральным агенством по недропользованию по ЮФО, до 31.07.2024</t>
  </si>
  <si>
    <t>№ б/н от 27.10.2023 (вх. 261/12174 от 01.11.2023)</t>
  </si>
  <si>
    <t>АО "Синара-Девеполмент" (ООО "Русская нержавеющая компания"</t>
  </si>
  <si>
    <t>под надзором    10-26/22-23СН</t>
  </si>
  <si>
    <t>34-35-52-2023 от 06.09.2023г. Администрация городского округа-город Волжский Волгоградской области, до 06.09.2026</t>
  </si>
  <si>
    <t>Современный комплекс для производства высококачественного горячекатанного и холоднокатанного плоского проката из нержавеющих и коррозионностойких марок стали в городе Волжский Волгоградской области. ЦЕХ Горячей ПРОКАТКИ.  Адрес: Волгоградская область г. Волжский  пр. Металлургов, 6</t>
  </si>
  <si>
    <t>АО "КТК-Р"</t>
  </si>
  <si>
    <t>001-1-3-009648-2023 от 02.03.2023 ФАУ "Главное управление государственной экспертизы"</t>
  </si>
  <si>
    <t>под надзором    10-26/26-23СН</t>
  </si>
  <si>
    <t>АО "Волжский Оргсинтез"</t>
  </si>
  <si>
    <t>Производство бутилового ксантогената калия мощностью 20 000 тонн в год" Адрес: Волгоградская область, г. Волжский, ул. Александрова, 100</t>
  </si>
  <si>
    <t>34-35-65-2023 от 07.12.2023 выдано Комитетом земельных ресурсов и градостроительства Администрации городского округа- город Волжский Волгоградской области, до 07.03.2026</t>
  </si>
  <si>
    <t>34-1-1-3-062-2023 от 16.10.2023 ФАУ "Главное управление государственной экспертизы"</t>
  </si>
  <si>
    <t>№ 1 от 15.12.2023 (вх. 261/14251 от 15.12.2023)</t>
  </si>
  <si>
    <t>34-0-3866-2023МС от 28.02.2023 выдано Министерством строительства и ЖКХ РФ, до 28.01.2024, подлено до 28.01.2025</t>
  </si>
  <si>
    <t>34-18624 444 4-350-2021 от 05.07.2021, выдан Югнедра до 21.04.2025</t>
  </si>
  <si>
    <t xml:space="preserve">30-12630000-143-2020 от 10.07.2020 Департамент по недропользованию по ЮФЮ, срок действия до 30.06.2022, продлено </t>
  </si>
  <si>
    <t>под надзором    10-26/01-24СН</t>
  </si>
  <si>
    <t>30-03-4506-2024МС от 01.03.2024 выдано Министерство строительства и ЖКХ, до 01.02.2025</t>
  </si>
  <si>
    <t>№0001-2024 от 05.03.2024(вх. 261/2371от 11.03.2024)</t>
  </si>
  <si>
    <t>Подключение скважины газовой эксплутационной № 628 УППГ-6 Астраханского ГКМ в составе стройки "Подключение дополнительных скважин к существующим мощностям I и II очередей АГКМ</t>
  </si>
  <si>
    <t>Техническое перевооружение (замена) гидро-смлового оборудования головной насосной станции № 2 Городищенской оросительной системы Городищенский район, Волгоградская область Адрес: Волгоградская область , Городищенский муниципальный район</t>
  </si>
  <si>
    <t>под надзором    10-26/02-24СН</t>
  </si>
  <si>
    <t>под надзором    10-26/03-24СН</t>
  </si>
  <si>
    <t>ООО "Русская нержавеющая компания"</t>
  </si>
  <si>
    <t>34-35-53-2023 от 07.09.2023г. Администрация городского округа-город Волжский Волгоградской области, до 07.09.2026</t>
  </si>
  <si>
    <t>№3 от 11.03.2024 (вх 261/2463 от 12.03.2024)</t>
  </si>
  <si>
    <t>Современный комплекс для производства высококачественного горячекатанного и холоднокатанного плоского проката из нержавеющих и коррозионностойких марок стали в городе Волжский Волгоградской области. ЭЛЕКТРОСТАЛЕПЛАВИЛЬНЫЙ ЦЕХ (ЭСПЦ) с пристройками Адрес: Волгоградская область г. Волжский  пр. Металлургов, 6</t>
  </si>
  <si>
    <t>Строительство комплекса по производству смазок смазочно-охлаждающих жидкостей мощностью 45 тыс. тонн в год г. Волгоград. Адрес .г. Волгоград, ул. 40-лет ВЛКСМ</t>
  </si>
  <si>
    <t>АО "Бюро Веритас Русь"</t>
  </si>
  <si>
    <t>34-34-21-2024 от 12.02.2024 выдано Администрацией Волгограда, до 15.01.2026г.</t>
  </si>
  <si>
    <t>№ 1 от 22.03.2024 (вх. 261/3162 от 25.03.2024)</t>
  </si>
  <si>
    <t>34-1-1-3-083185-2023 от 28.12.2023 ФАУ "Главное управление государственной экспертизы"</t>
  </si>
  <si>
    <t>ЛПДС "Красный Яр". РВС -5000 № 1, № 2 (РАС) Волгоградское РНУ. Строительство. 2 этап Адрес: Волгоградская область, Жирновский район</t>
  </si>
  <si>
    <t>под надзором    10-26/05-24СН</t>
  </si>
  <si>
    <t>ГКУ "УКС"</t>
  </si>
  <si>
    <t>Работы по сохранению объекта культурного наследия федерального значения "Здание Центрального Универмага, в подвале которого 38 мотострелковая бригада полковника Бурмакова взяла в плен штаб вражеской группировки войск в 1943г" Адрес: г. Волгоград, пл. Павших Борцов, 2</t>
  </si>
  <si>
    <t>34-Ru34301000-1-С-2024 от 06.03.2024, выдано Комитетом государственного наследия Волгоградской области, до 06.11.2026</t>
  </si>
  <si>
    <t>34-1-1-3-003409-2023 от 27.01.2023 выдано ФАУ "Главное управление государственной экспертизы"</t>
  </si>
  <si>
    <t>№1 от 05.04.2024 (вх. 261/4003 от 08.04.2024)</t>
  </si>
  <si>
    <t>под надзором 10-26/08-24СН</t>
  </si>
  <si>
    <t>34-10-2-2024 от 11.04.2024 выдано Администрацией Камышинского муниципального района Волгоградской области, до 11.12.2025</t>
  </si>
  <si>
    <t>34-1-1-3-011886-2024 от 19.03.2024 ФАУ Главгосэкспертиза России</t>
  </si>
  <si>
    <t>б/н от 02.05.2024 (вх. 261/5062 от 14.05.2024)</t>
  </si>
  <si>
    <t>«Завершение строительства трехэтажного лечебного корпуса на 180 коек федерального казенного учреждения «Волгоградская психиатрическая больница (стационар) специализированного типа с интенсивным наблюдением» Министерства здравоохранения Российской Федерации,
с. Дворянское, Камышинского района Волгоградской области» Адрес: Волгоградская область , Камышинский муниципальный район, Мичуринское поселение, с. Веселово</t>
  </si>
  <si>
    <t>34-Ru-343010003251-2021 от 25.0.2021 Администрация г. Волгограда, до 25.10.2022, до 25.09.2024</t>
  </si>
  <si>
    <t>под надзором 10-26/09-24</t>
  </si>
  <si>
    <t>№ 34-13-08-2024  от 16.05.2024 выдано Администрациней Котельниковского муниципального района Волгоградской области, до 16.11.2029</t>
  </si>
  <si>
    <t>№15.1/1928 от 21.05.2024 (вх. 261/5341 от 24.05.2024)</t>
  </si>
  <si>
    <t>Не государственная экспертиза 34-2-1-2-015018-2024  ООО "СЕРТПРОМТЕСТ"</t>
  </si>
  <si>
    <t>Лыга</t>
  </si>
  <si>
    <t>Мамедов</t>
  </si>
  <si>
    <t>Катека</t>
  </si>
  <si>
    <t>Реконструкция магистрального нефтепровода "Тенгиз-Новороссийск" на участке 579,24 км-586,97км, 738,5-755,98км. 1 этап - строительство участок 579,24км - 586,97км.  Адрес: Астраханская область, Енотаевский район</t>
  </si>
  <si>
    <t>34-Ru34301000-5294-2021 от 23.06.2021гю выдано Администрацией г. Волгограда, до 23.03.2024,  продлено 34-Ru34301000-5294-2021 от 22.01.2024, до 31.03.2025</t>
  </si>
  <si>
    <t>под надзором    10-26/13-23СН (2)</t>
  </si>
  <si>
    <t>34-RU34526304-23-2021 от 02.12.2021 выдано Администрацией Светлоярского муниципального района Волгоградской области, до 02.07.2022, пролен до 02.01.2025</t>
  </si>
  <si>
    <t>336-10/СПЭ-1019/02 от 23.07.2010 ФГУ "Главгосэкспертиза России"</t>
  </si>
  <si>
    <t>30-12630424-154-2022 от 04.07.2022. Департамент по недропользованию по Южному Федеральному округу, Федерального агенства по Недропользованию</t>
  </si>
  <si>
    <t>б/н от 13.06.2024 (вх.рег. №261/5867 от 13.06.2024 г.)</t>
  </si>
  <si>
    <t>ООО "Газпром газификация" (принципиал)</t>
  </si>
  <si>
    <t>00-1-1-3-055541-2023 от 18.09.2023. ФАУ "Главное управление государственной экспертизы"</t>
  </si>
  <si>
    <t>б/н от 12.07.24 (вх. рег.  №261/6890 от 12.07.24)</t>
  </si>
  <si>
    <t>под надзором 10-26/10-24 СН</t>
  </si>
  <si>
    <t>под надзором 10-26/12-24 СН</t>
  </si>
  <si>
    <t>под надзором 10-26/13-24 СН</t>
  </si>
  <si>
    <t>0-0-4584-2024 от 22.04.2024 МС до 22.07.2025. Министерство строительства и жилищно-коммунального хозяйства Российской Федерации</t>
  </si>
  <si>
    <t>34-03-0-2024 от 29.07.2024 выдано  Администрация Ерзовского городского поселения Городищенского муниципального района</t>
  </si>
  <si>
    <t>б/н от 15.08.24 (вх. рег. №261/8054 от 15.08.24)</t>
  </si>
  <si>
    <t>34-1-1-3-022002 от 27.04.2023. ФАУ "Главное управление государственной экспертизы"</t>
  </si>
  <si>
    <t xml:space="preserve">Реконструкция 3-ей технологической нитки газоконденсатопровода УППГ-1 Астраханского ГКМ в составе стройки "Реконструкция промысловых объектов ООО "Астраханьгазпром". </t>
  </si>
  <si>
    <t>"Газопровод-отвод "с. Замьяны - ГСП Бугринское"  Енотаевского района Астраханской области. Адрес: Астраханская область, Енотаевский район, Республика Калмыкия, Юстинский район.</t>
  </si>
  <si>
    <t>№ 34-03-2868-2021МС от 25.06.2021, выдано Министерством строительства и ЖКХ РФ, срок действия до 25.09.2024, срок действия разрешения продлен - до 25.12.2027</t>
  </si>
  <si>
    <t>№ 34-35-0411-2015мс от 28.08.2015 Министерство строительства и ЖКХ, срок действ на 28.09.2018, продлено до 28.09.2024, срок действия разрешения продлен - до 28.10.2027</t>
  </si>
  <si>
    <r>
      <t xml:space="preserve">СТАТУС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(под надзором / консервация / выдано ЗОС)</t>
    </r>
  </si>
  <si>
    <r>
      <t xml:space="preserve">Горно-обогатительный комбинат по добыче и обогащению калийных солей мощностью 2,3 млн. тонн в год 95% KCL Гремячинского месторождения Котельниковского района Волгоградской области. </t>
    </r>
    <r>
      <rPr>
        <b/>
        <sz val="10"/>
        <rFont val="Times New Roman"/>
        <family val="1"/>
        <charset val="204"/>
      </rPr>
      <t xml:space="preserve">Поверхностный комплекс.  </t>
    </r>
  </si>
  <si>
    <r>
      <t xml:space="preserve">Горно-обогатительный комбинат по добыче и обогащению калийных солей  мощностью 2,3 млн. тонн в год 95% KCL Гремячинского месторождения  Котельниковского района Волгоградской области. </t>
    </r>
    <r>
      <rPr>
        <b/>
        <sz val="10"/>
        <rFont val="Times New Roman"/>
        <family val="1"/>
        <charset val="204"/>
      </rPr>
      <t xml:space="preserve">Поверхностный комплекс. </t>
    </r>
    <r>
      <rPr>
        <sz val="10"/>
        <rFont val="Times New Roman"/>
        <family val="1"/>
        <charset val="204"/>
      </rPr>
      <t>КПП №4 Железнодорожная проходная (объект № 653) с сопутствующими коммуникациями</t>
    </r>
  </si>
  <si>
    <r>
      <t xml:space="preserve">Горно-обогатительный комбинат по добыче и обогащению калийных солей мощностью 2,3 млн. т/год 95% KCL Гремячинского месторождения Котельниковского района Волгоградской области. </t>
    </r>
    <r>
      <rPr>
        <b/>
        <sz val="10"/>
        <rFont val="Times New Roman"/>
        <family val="1"/>
        <charset val="204"/>
      </rPr>
      <t xml:space="preserve">Поверхностный комплекс». </t>
    </r>
    <r>
      <rPr>
        <sz val="10"/>
        <rFont val="Times New Roman"/>
        <family val="1"/>
        <charset val="204"/>
      </rPr>
      <t>Самостоятельный объект (группа объектов): Отделение грануляции (объект 430) с сопутствующими коммуникациями; Межцеховой тракт транспортировки готовой продукции (объект №449) марки «Г» с сопутствующими коммуникациями (объекты 424, 442, 446.1); Склад продукта (марки «Н» и «Г») (объекта №440) 2 этап продукт марки «Г» с сопутствующими коммуникациями</t>
    </r>
  </si>
  <si>
    <r>
      <t xml:space="preserve">«Горно-обогатительный комбинат по добыче и обогащению калийных солей мощностью 2,3 млн. т/год 95% KCL Гремячинского месторождения Котельниковского района Волгоградской области. </t>
    </r>
    <r>
      <rPr>
        <b/>
        <sz val="10"/>
        <rFont val="Times New Roman"/>
        <family val="1"/>
        <charset val="204"/>
      </rPr>
      <t xml:space="preserve">Рудник </t>
    </r>
    <r>
      <rPr>
        <sz val="10"/>
        <rFont val="Times New Roman"/>
        <family val="1"/>
        <charset val="204"/>
      </rPr>
      <t xml:space="preserve">Гремячинского ГОК». </t>
    </r>
  </si>
  <si>
    <r>
      <t xml:space="preserve">Горно-обогатительный комбинат по добыче и обогащению калийных солей  мощностью 2,3 млн. тонн в год 95% KCL Гремячинского месторождения  Котельниковского района </t>
    </r>
    <r>
      <rPr>
        <b/>
        <sz val="10"/>
        <rFont val="Times New Roman"/>
        <family val="1"/>
        <charset val="204"/>
      </rPr>
      <t>Рудник.</t>
    </r>
    <r>
      <rPr>
        <sz val="10"/>
        <rFont val="Times New Roman"/>
        <family val="1"/>
        <charset val="204"/>
      </rPr>
      <t xml:space="preserve"> Этап 2. Выход Рудника на проектную производительность. Самостоятельный объект (группа объектов): Ствол №3 Адрес:В границах Пимено- Чернявского сельского поселения Котельниковского района Волгоградской области.</t>
    </r>
  </si>
  <si>
    <r>
      <t>Реконструкция СИЗО-3 УФСИН России по Волгоградской области г. Фролово Волгоградской области. 2-й этап Адрес. Г. Фролово,  Хлеборобная, 107                       2</t>
    </r>
    <r>
      <rPr>
        <b/>
        <sz val="10"/>
        <color theme="1"/>
        <rFont val="Times New Roman"/>
        <family val="1"/>
        <charset val="204"/>
      </rPr>
      <t xml:space="preserve"> этап "Хозяйственно складская зона ФКУ ИК-25 УФСИН России по Волгоградской области </t>
    </r>
  </si>
  <si>
    <r>
      <t>Реконструкция СИЗО-3 УФСИН России по Волгоградской области г. Фролово Волгоградской области. 2-й этап Адрес. Г. Фролово,  Хлеборобная, 107                       3</t>
    </r>
    <r>
      <rPr>
        <b/>
        <sz val="10"/>
        <color theme="1"/>
        <rFont val="Times New Roman"/>
        <family val="1"/>
        <charset val="204"/>
      </rPr>
      <t xml:space="preserve"> этап "Благоустройство хозяйственно складской зоны ФКУ ИК-25 УФСИН России по Волгоградской области </t>
    </r>
  </si>
  <si>
    <r>
      <t xml:space="preserve">Строительство и реконструкция автомобильноц дороги   Р-22 «Каспий» автомобильная дорога М-4 Дон-Тамбов-Волгоград-Астрахань Строительство автомобильной дороге Р-22 «Каспий» автомобильная дорога М-4 Дон-Тамбов-Волгоград-Астрахань на участке обхода г. Волгограда, Волгоградская область. 2-й этап. </t>
    </r>
    <r>
      <rPr>
        <b/>
        <sz val="10"/>
        <color theme="1"/>
        <rFont val="Times New Roman"/>
        <family val="1"/>
        <charset val="204"/>
      </rPr>
      <t>Центр управления ФКУ Упрдор Москва-Волгоград</t>
    </r>
  </si>
  <si>
    <r>
      <t xml:space="preserve">Горно-обогатительный комбинат по добыче и обогащению калийных солей мощностью 2,3 млн. тонн в год 95% KCL Гремячинского месторождения Котельниковского района Волгоградской области. </t>
    </r>
    <r>
      <rPr>
        <b/>
        <sz val="10"/>
        <rFont val="Times New Roman"/>
        <family val="1"/>
        <charset val="204"/>
      </rPr>
      <t xml:space="preserve">Пруды накопители.  </t>
    </r>
  </si>
  <si>
    <t xml:space="preserve">Мамедов </t>
  </si>
  <si>
    <t>лыга</t>
  </si>
  <si>
    <t>мамедов</t>
  </si>
  <si>
    <t>№ 34-03-0668-2016 МС от 06.06.2016, срок действия сентябоь 2018, продлено до 10.08.2020, до 10.08.2025</t>
  </si>
  <si>
    <t>ООО "Корвет" (Ассоциация "Объединение строителей Подмосковья "КАПСТРОЙ")</t>
  </si>
  <si>
    <t>Защитные   сооружения Волго-Каспийского морского суходохного канала. Морская часть канала (106-135,  144,5-149,0 ", Адрес Астраханская область, Лиманский  район</t>
  </si>
  <si>
    <t>под надзором 10-26/15-24 СН</t>
  </si>
  <si>
    <t>Строительство резервуаров дизельного топлива объем 10000м3 на площадке переработке нефти (ОПО № А39-00045-0001) комплекса участков приготовления товарной продукции (КУПТП) в ООО "Лукойл-Волгограднефтеперерабока". Адрес: г. Волгоград, ул. 40 лет ВЛКСМ, д.55</t>
  </si>
  <si>
    <t xml:space="preserve"> ООО "Лукойл-Волгограднефтеперерабока"</t>
  </si>
  <si>
    <t>34-34-143-2024 от 10.10.2024 выдано Администрацией г. Волгограда, до 10.122.2025</t>
  </si>
  <si>
    <t>№1 от 22.10.2024 (вх, 261/10268 от 22.10.2024)</t>
  </si>
  <si>
    <t>№ 34-26-2658МС-2020МС от 30.12.2020, выдано Министерством строительства и ЖКХ РФ, срок действия до 30.05.2023, продлено до 30.12.2025</t>
  </si>
  <si>
    <t>34-07-4275-2023МС от 30.10.2023 выдано Министерство строительства и ЖКХ РФ, до 08.01.2025, продлено до08.01.2026</t>
  </si>
  <si>
    <t>под надзором 10-26/17-24 СН</t>
  </si>
  <si>
    <t>Котельная ЛПДС "Караичево". Волгоградское РНУ. Строительство" Адоес: Волгоградская область, Котельниковский муниципальный район, Котельниковское сельское поселение</t>
  </si>
  <si>
    <t>34-1-1-3-062978-2024 от 25.10.2024 выдано ФАУ "Главгосэкспертиза России"</t>
  </si>
  <si>
    <t>№1 от 26.11.2024 (вх. 261/11849 от 28.11.2024)</t>
  </si>
  <si>
    <t>под надзором 10-26/18-24 СН</t>
  </si>
  <si>
    <t>Магистральный нефтепровод "Саратов-Кузьмичи".  Участок 180,00км-200,90км Ду-500, Волгоградское РНУ. Реконструкция. Адрес:  Волгоградская область, Котовский район, Ольховский район</t>
  </si>
  <si>
    <t>ООО "Транснефть ТСД"</t>
  </si>
  <si>
    <t>34-0-4918-2024МС от 25.11.2024 выдано Министерством строительства и ЖКХ РФ, до 04.04.2026</t>
  </si>
  <si>
    <t>№33343 от 05.12.2024 (вх. 261/12636 от 17.12.2024)</t>
  </si>
  <si>
    <t>ООО "ГСУ"</t>
  </si>
  <si>
    <t>под надзором 10-26/19-24 СН</t>
  </si>
  <si>
    <t>ООО "Велес"</t>
  </si>
  <si>
    <t>34-1-1-3-058734-2024 от 04.10.2024  выдано ФАУ "Главгосэкспертиза России"</t>
  </si>
  <si>
    <t>34-1-1-3-044155-2023 от 28.07.2023 выдано ФАУ "Главгосэкспертиза России"</t>
  </si>
  <si>
    <t>34-13-12-2024 от 22.11.2024  выдано Администрацией Котельниковского муниципального  района до 22.10.2025</t>
  </si>
  <si>
    <t>вх. 261/12741</t>
  </si>
  <si>
    <t xml:space="preserve">34-1-1-3-055203-2024 от 19.09.2024   ФАУ "Главгосэкспертиза России" </t>
  </si>
  <si>
    <t>Реконструкция ЭСПЦ-2. Установка сухой газоочистки для ДСП-200. 1 очередь. 1 этап".  Адрес: Волгоградская область, г. Волгоград, пр-кт В.И. Ленина 110</t>
  </si>
  <si>
    <t>АО "Корпорация Красный октябрь"</t>
  </si>
  <si>
    <t>АО "ВМК "Красный Октябрь"</t>
  </si>
  <si>
    <t>34-34-181-2024 от 09.12.2024 Департамент по градостроительству и архетектуре администрации Волгограда, 09.03.2026</t>
  </si>
  <si>
    <t>371-17/ГГЭ-10620/15 от 10.04.2017 выдано ФАУ "Главгосэкспертиза России"</t>
  </si>
  <si>
    <t>№ 1 от 19.12.2024 (вх. 261/12924 от 23.12.2024)</t>
  </si>
  <si>
    <t>34-000-086-2019 от 21.08.2019 Федеральное дорожное агенство Министерства транспорта РФ, до 22.05.2022, 34-000-038-2022 от 15.08.2022 до 30.12.2025</t>
  </si>
  <si>
    <t>ООО "Энергия"</t>
  </si>
  <si>
    <t>34-03-145-2024 от 20.06.2024 выдано Администрацией Городищенского муниципального  района Волгоградской область до 23.11.2025</t>
  </si>
  <si>
    <t>Замена камеры СОД полевого изготовления на  км МН "Кузьмичи-Волгоградский НПЗ" Ду-500 (пуск) на заводское исполнение. Волгоградское РНУ. Реконструкция. Адрес: Волгоградская область, Городищенский район, р.п. Кузьмичи ЛПДС Кузьмичи</t>
  </si>
  <si>
    <t>под надзором 10-26/01-25 СН</t>
  </si>
  <si>
    <t>Пробеговая трасса для спецтехники ПАО "Курганмашзавод" (Волггоградская область). Адрес: Волгоградская область, Городищенский муниципальных район, Ерзовское городское поселение</t>
  </si>
  <si>
    <t>ООО "ПСК "Астра"</t>
  </si>
  <si>
    <t>ООО "УралТрансСтрой"</t>
  </si>
  <si>
    <t>34-03-10-2024 от 10.12.2024 выдано Администрацией Ерзовского городского поселения Городищенского муниципального района, до 10.07.2025</t>
  </si>
  <si>
    <t>№1 от 12.12.2024 (вх. 261/23 от 09.01.2025)</t>
  </si>
  <si>
    <t>под надзором 10-26/02-25 СН</t>
  </si>
  <si>
    <t>ООО "Лукойл-Транс"</t>
  </si>
  <si>
    <t>«Расширение ЕСГ для обеспечения подачи газа в газопровод «Южный поток» 2-й этап (Восточный коридор), для обеспечения подачи газа в объеме до 63,0 млрд.м3/год. «ГИС Котельниково -2» Южно-Европейского газопровода». Адрес Волгоградская область, Котельниковский район</t>
  </si>
  <si>
    <t>34-1-1-3-012140-2019 от 23.05.2019 ФАУ "Главгосэкспертиза России"</t>
  </si>
  <si>
    <t>б/н от 23.01.2025 (вх. 261/724 от 23.01.2025)</t>
  </si>
  <si>
    <t>34-13-3617-2022МС от 28.12.2025 выдано Министерством строительства и ЖКХ РФ, до 20.11.2024</t>
  </si>
  <si>
    <t>№1 от 21.01.2025 (вх. 261/579 от 21.01.2025)</t>
  </si>
  <si>
    <t>ПАО "Россети Юг"</t>
  </si>
  <si>
    <t>АО "Газстройпром"</t>
  </si>
  <si>
    <t>34-34-177-2024 от 02.12.2024 выдано Администрацией Волгограда, до 14.02.2027</t>
  </si>
  <si>
    <t>Строительство железодорожного пути необщего пользования до установки "Элин" на территории ООО "ЛУКОЙЛ-Волгограднефтепереработка". Первый этап. Реконструкция (переустройство) участков ВЛ-110кВ". Адрес: Волгоградская область, г. Волгоград, ул. им. Моцарта</t>
  </si>
  <si>
    <t>под надзором 10-26/03-25 СН</t>
  </si>
  <si>
    <t>под надзором 10-26/04-25 СН</t>
  </si>
  <si>
    <t>АО "ОЭЗ "ЛОТОС"</t>
  </si>
  <si>
    <t>ООО "Гривна"</t>
  </si>
  <si>
    <t>30-1-1-3-006819-2023 от 15.02.2023 ФАУ "Гав ное управление государственной экспертизы"</t>
  </si>
  <si>
    <t>30-07-БТ-39/79-2024-ФАМРТ от 15.11.2024 выдано Федеральным агенством морского и речного транспорта, до 31.05.2026г.</t>
  </si>
  <si>
    <t>№1 от 23.01.2025 (вх. 261/742 от 24.01.2025)</t>
  </si>
  <si>
    <r>
      <t xml:space="preserve">Проектно-изыскательские работы по строительству инфроструктуры портовой особой экономической зоны на территории муниципального образования "Лиманский район" Астраханской области. 1 этап." 1.1 этап, 1.2 этап, 1.3 этап, 1.4 этап, 1.5 этап, 1.7 этап, 1.8 </t>
    </r>
    <r>
      <rPr>
        <b/>
        <sz val="10"/>
        <rFont val="Times New Roman"/>
        <family val="1"/>
        <charset val="204"/>
      </rPr>
      <t xml:space="preserve">(Этап 1.1-Крановые пути).  </t>
    </r>
    <r>
      <rPr>
        <sz val="10"/>
        <rFont val="Times New Roman"/>
        <family val="1"/>
        <charset val="204"/>
      </rPr>
      <t>Адрес: Астраханская область, Лиманский район, Оля с., территория прилегающая к причалам №8, №9 морского порта Оля</t>
    </r>
  </si>
  <si>
    <t>под надзором 10-26/06-25 СН</t>
  </si>
  <si>
    <t>под надзором 10-26/07-25 СН</t>
  </si>
  <si>
    <t>34-1-1-3-041375-2024 от 25.07.2024  ФАУ «Главгосэкспертизы России»</t>
  </si>
  <si>
    <t>ООО "ГеоТехПроект"</t>
  </si>
  <si>
    <t xml:space="preserve">ООО «Русская нержавеющая компания» </t>
  </si>
  <si>
    <t>№ 1 от 06.02.2025 (вх. 261/1329 от 06.02.2025)</t>
  </si>
  <si>
    <t>«Полигон захоронения отходов производства и потребления 3, 4, 5 классов опасности. 1 этап».  Адрес: Волгоградская область, Среднеахтубинский район, примерно в 4,5 км по направлению на северо-восток от ориентира п. Звездный</t>
  </si>
  <si>
    <t>Оснащение АРЛК аэродрома Элиста. Адрес : Республика Калмыкия, г. Элиста, аэропорт</t>
  </si>
  <si>
    <t>ФГУП "Госкорпорация по ОрВД"</t>
  </si>
  <si>
    <t>ООО "Эксперт-технология"</t>
  </si>
  <si>
    <t>08-14-1-2025/ЮМТУ-10 от 20.01.2025 Южное МТУ Росавиации</t>
  </si>
  <si>
    <t>08-1-1-3-003004-2021 от 28.01.2021 ФАУ "Гавгосэкспертиза России"</t>
  </si>
  <si>
    <t>№ 1-2025 от 31.01.2025 (вх. 261/1099 от 03.02.2025)</t>
  </si>
  <si>
    <t>Авиа</t>
  </si>
  <si>
    <t>34-28-17-2024 от 26.08.2024 выдано Администрацией Среднеахтубинского муниципального района Волгоградской области , срок действия до 09.08.2025</t>
  </si>
  <si>
    <t>ЗОС        10-26/20-21СН</t>
  </si>
  <si>
    <t>выдан</t>
  </si>
  <si>
    <t>под надзором 10-26/08-25 СН</t>
  </si>
  <si>
    <t>ООО "Лукойл-Волгограднефтепереработка"</t>
  </si>
  <si>
    <t>АО "ММУС"</t>
  </si>
  <si>
    <t>34-34-10-2025 от 11.02.2025 выдано Администрация Волгограда, до 11.03.2026</t>
  </si>
  <si>
    <t>34-1-1-3-004677-2025 от 03.02.2025 выдано ФАУ "Главгосэкспертиза России"</t>
  </si>
  <si>
    <t>№ 1 от 12.02.2025 (вх. 261/1619 от 13.02.2025)</t>
  </si>
  <si>
    <t xml:space="preserve">Реконструкция напорного водопровода от ГНС  2 (две нитки) Городищенской оросительной системы, Городищенский район, Волгоградская область. </t>
  </si>
  <si>
    <t>под надзором 10-26/09-25 СН</t>
  </si>
  <si>
    <t>ООО "ЛУКОЙЛ-Нижневолжскнефть-Калмыкия"</t>
  </si>
  <si>
    <t>08-1-1-3-078331 от 20.12.2024 ФАУ "Гавгосэкспертиза России"</t>
  </si>
  <si>
    <t>08:10:02:2025 от 03.02.2025 выдано Отделом архитектуры, градостроительства и ЖКХ Администрации Черноземельного района муниципального образования Республики Калмыкия", до 31.12.2026</t>
  </si>
  <si>
    <t>№ б/н от 10.02.2025 (вх. 261/1871 от 19.02.2025)</t>
  </si>
  <si>
    <t xml:space="preserve">Площадка Береговых сооружений для приема нефти, поступающей с морских месторождений Северного Каспия, цеха транспортировки и сдачи нефти и газа. Адрес: Республика Калмыкия, Черноземельский район, Нарын-Худукское СМО, примерно в 13 км по направлению на северо-восток от ориентира п. Нарын-Худук </t>
  </si>
  <si>
    <t>"тит.1003.37 Парк дизельного топлтва. РВСП №№ 112, 113 V=2х10000м3". Адрес. г. Волгоград, ул. Вилянская, 31</t>
  </si>
  <si>
    <t>ЗОС         10-26/20-24 СН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</si>
</sst>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08">
    <xf numFmtId="0" fontId="0" fillId="0" borderId="0" xfId="0"/>
    <xf numFmtId="0" fontId="1" fillId="4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wrapText="1"/>
    </xf>
    <xf numFmtId="0" fontId="3" fillId="0" borderId="18" xfId="0" applyFont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0" fontId="1" fillId="0" borderId="18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1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1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2" fillId="3" borderId="5" xfId="0" applyFont="1" applyFill="1" applyBorder="1" applyAlignment="1">
      <alignment horizontal="center" vertical="center"/>
    </xf>
    <xf numFmtId="0" fontId="6" fillId="0" borderId="0" xfId="0" applyFont="1"/>
    <xf numFmtId="0" fontId="2" fillId="0" borderId="0" xfId="0" applyFont="1"/>
    <xf numFmtId="0" fontId="6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top" textRotation="90" wrapText="1"/>
    </xf>
    <xf numFmtId="0" fontId="6" fillId="0" borderId="1" xfId="0" applyFont="1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textRotation="90" wrapText="1"/>
    </xf>
    <xf numFmtId="0" fontId="6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top" textRotation="90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vertical="top" textRotation="90" wrapText="1"/>
    </xf>
    <xf numFmtId="0" fontId="1" fillId="3" borderId="1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textRotation="90" wrapText="1"/>
    </xf>
    <xf numFmtId="0" fontId="1" fillId="3" borderId="2" xfId="0" applyFont="1" applyFill="1" applyBorder="1" applyAlignment="1">
      <alignment vertical="top" wrapText="1"/>
    </xf>
    <xf numFmtId="0" fontId="6" fillId="3" borderId="0" xfId="0" applyFont="1" applyFill="1"/>
    <xf numFmtId="16" fontId="1" fillId="4" borderId="1" xfId="0" applyNumberFormat="1" applyFont="1" applyFill="1" applyBorder="1" applyAlignment="1">
      <alignment horizontal="left" vertical="top" wrapText="1"/>
    </xf>
    <xf numFmtId="0" fontId="6" fillId="0" borderId="1" xfId="0" applyFont="1" applyBorder="1"/>
    <xf numFmtId="0" fontId="6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textRotation="90" wrapText="1"/>
    </xf>
    <xf numFmtId="0" fontId="2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1" fillId="5" borderId="1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2" fillId="3" borderId="20" xfId="0" applyFont="1" applyFill="1" applyBorder="1" applyAlignment="1">
      <alignment vertical="top" wrapText="1"/>
    </xf>
    <xf numFmtId="0" fontId="1" fillId="3" borderId="18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vertical="top" wrapText="1"/>
    </xf>
    <xf numFmtId="0" fontId="2" fillId="6" borderId="20" xfId="0" applyFont="1" applyFill="1" applyBorder="1" applyAlignment="1">
      <alignment vertical="top" wrapText="1"/>
    </xf>
    <xf numFmtId="0" fontId="1" fillId="6" borderId="1" xfId="1" applyNumberFormat="1" applyFont="1" applyFill="1" applyBorder="1" applyAlignment="1">
      <alignment horizontal="left" vertical="top" wrapText="1"/>
    </xf>
    <xf numFmtId="14" fontId="1" fillId="6" borderId="1" xfId="0" applyNumberFormat="1" applyFont="1" applyFill="1" applyBorder="1" applyAlignment="1">
      <alignment horizontal="left" vertical="top" wrapText="1"/>
    </xf>
    <xf numFmtId="0" fontId="1" fillId="6" borderId="1" xfId="1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textRotation="90" wrapText="1"/>
    </xf>
    <xf numFmtId="0" fontId="7" fillId="2" borderId="6" xfId="0" applyFont="1" applyFill="1" applyBorder="1" applyAlignment="1">
      <alignment horizontal="center" vertical="center" textRotation="90" wrapText="1"/>
    </xf>
    <xf numFmtId="0" fontId="7" fillId="2" borderId="4" xfId="0" applyFont="1" applyFill="1" applyBorder="1" applyAlignment="1">
      <alignment horizontal="center" vertical="top" textRotation="90" wrapText="1"/>
    </xf>
    <xf numFmtId="0" fontId="7" fillId="2" borderId="7" xfId="0" applyFont="1" applyFill="1" applyBorder="1" applyAlignment="1">
      <alignment horizontal="center" vertical="top" textRotation="90" wrapText="1"/>
    </xf>
    <xf numFmtId="0" fontId="7" fillId="2" borderId="4" xfId="0" applyFont="1" applyFill="1" applyBorder="1" applyAlignment="1">
      <alignment horizontal="center" vertical="center" textRotation="90" wrapText="1"/>
    </xf>
    <xf numFmtId="0" fontId="7" fillId="2" borderId="7" xfId="0" applyFont="1" applyFill="1" applyBorder="1" applyAlignment="1">
      <alignment horizontal="center" vertical="center" textRotation="90" wrapText="1"/>
    </xf>
    <xf numFmtId="0" fontId="2" fillId="6" borderId="5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vertical="top" wrapText="1"/>
    </xf>
    <xf numFmtId="0" fontId="1" fillId="6" borderId="1" xfId="0" applyNumberFormat="1" applyFont="1" applyFill="1" applyBorder="1" applyAlignment="1">
      <alignment horizontal="left" vertical="top" wrapText="1"/>
    </xf>
    <xf numFmtId="0" fontId="1" fillId="6" borderId="2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6" fillId="6" borderId="1" xfId="0" applyFont="1" applyFill="1" applyBorder="1"/>
  </cellXfs>
  <cellStyles count="2">
    <cellStyle name="Обычный" xfId="0" builtinId="0"/>
    <cellStyle name="Обычный_ОПО" xfId="1"/>
  </cellStyles>
  <dxfs count="352"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87"/>
  <sheetViews>
    <sheetView tabSelected="1" topLeftCell="A17" zoomScale="110" zoomScaleNormal="110" zoomScaleSheetLayoutView="100" workbookViewId="0">
      <pane ySplit="2655" topLeftCell="A46" activePane="bottomLeft"/>
      <selection activeCell="H17" sqref="H17:H18"/>
      <selection pane="bottomLeft" activeCell="N48" sqref="N48"/>
    </sheetView>
  </sheetViews>
  <sheetFormatPr defaultRowHeight="12.75" x14ac:dyDescent="0.2"/>
  <cols>
    <col min="1" max="1" width="5.28515625" style="71" customWidth="1"/>
    <col min="2" max="2" width="6.28515625" style="26" customWidth="1"/>
    <col min="3" max="3" width="10.42578125" style="27" customWidth="1"/>
    <col min="4" max="4" width="38.5703125" style="23" customWidth="1"/>
    <col min="5" max="6" width="6.42578125" style="23" customWidth="1"/>
    <col min="7" max="7" width="12.28515625" style="23" customWidth="1"/>
    <col min="8" max="8" width="17.5703125" style="23" customWidth="1"/>
    <col min="9" max="9" width="17.28515625" style="23" customWidth="1"/>
    <col min="10" max="10" width="15.28515625" style="23" customWidth="1"/>
    <col min="11" max="11" width="15.42578125" style="23" customWidth="1"/>
    <col min="12" max="12" width="14.140625" style="80" customWidth="1"/>
    <col min="13" max="13" width="13.85546875" style="80" customWidth="1"/>
    <col min="14" max="16" width="13.5703125" style="80" customWidth="1"/>
    <col min="17" max="19" width="15.5703125" style="23" customWidth="1"/>
    <col min="20" max="16384" width="9.140625" style="23"/>
  </cols>
  <sheetData>
    <row r="1" spans="1:19" ht="13.5" hidden="1" thickBot="1" x14ac:dyDescent="0.25">
      <c r="B1" s="23"/>
      <c r="C1" s="23"/>
      <c r="M1" s="81" t="s">
        <v>56</v>
      </c>
      <c r="N1" s="81"/>
      <c r="O1" s="81"/>
      <c r="P1" s="81"/>
    </row>
    <row r="2" spans="1:19" ht="13.5" hidden="1" thickBot="1" x14ac:dyDescent="0.25">
      <c r="B2" s="23"/>
      <c r="C2" s="23"/>
      <c r="M2" s="85" t="s">
        <v>13</v>
      </c>
      <c r="N2" s="85"/>
      <c r="O2" s="85"/>
      <c r="P2" s="81"/>
    </row>
    <row r="3" spans="1:19" ht="13.5" hidden="1" thickBot="1" x14ac:dyDescent="0.25">
      <c r="B3" s="23"/>
      <c r="C3" s="23"/>
      <c r="M3" s="85" t="s">
        <v>10</v>
      </c>
      <c r="N3" s="85"/>
      <c r="O3" s="85"/>
      <c r="P3" s="81"/>
    </row>
    <row r="4" spans="1:19" ht="13.5" hidden="1" thickBot="1" x14ac:dyDescent="0.25">
      <c r="B4" s="23"/>
      <c r="C4" s="23"/>
      <c r="M4" s="85" t="s">
        <v>11</v>
      </c>
      <c r="N4" s="85"/>
      <c r="O4" s="85"/>
      <c r="P4" s="81"/>
    </row>
    <row r="5" spans="1:19" ht="13.5" hidden="1" thickBot="1" x14ac:dyDescent="0.25">
      <c r="B5" s="23"/>
      <c r="C5" s="23"/>
      <c r="M5" s="85" t="s">
        <v>12</v>
      </c>
      <c r="N5" s="85"/>
      <c r="O5" s="85"/>
      <c r="P5" s="81"/>
    </row>
    <row r="6" spans="1:19" ht="13.5" hidden="1" thickBot="1" x14ac:dyDescent="0.25">
      <c r="B6" s="23"/>
      <c r="C6" s="23"/>
      <c r="M6" s="81" t="s">
        <v>57</v>
      </c>
      <c r="N6" s="81"/>
      <c r="O6" s="81"/>
      <c r="P6" s="81"/>
    </row>
    <row r="7" spans="1:19" ht="13.5" hidden="1" thickBot="1" x14ac:dyDescent="0.25">
      <c r="B7" s="23"/>
      <c r="C7" s="23"/>
      <c r="M7" s="81"/>
      <c r="N7" s="81"/>
      <c r="O7" s="81"/>
      <c r="P7" s="81"/>
    </row>
    <row r="8" spans="1:19" ht="13.5" hidden="1" thickBot="1" x14ac:dyDescent="0.25">
      <c r="B8" s="23"/>
      <c r="C8" s="23"/>
      <c r="M8" s="81" t="s">
        <v>17</v>
      </c>
      <c r="N8" s="81"/>
      <c r="O8" s="81"/>
      <c r="P8" s="81"/>
    </row>
    <row r="9" spans="1:19" ht="15.75" hidden="1" customHeight="1" x14ac:dyDescent="0.2">
      <c r="B9" s="23"/>
      <c r="C9" s="23"/>
      <c r="D9" s="25"/>
      <c r="E9" s="25"/>
      <c r="F9" s="25"/>
      <c r="G9" s="25"/>
      <c r="H9" s="25"/>
      <c r="I9" s="25"/>
      <c r="J9" s="25"/>
      <c r="K9" s="25"/>
      <c r="L9" s="82"/>
      <c r="M9" s="85" t="s">
        <v>13</v>
      </c>
      <c r="N9" s="85"/>
      <c r="O9" s="85"/>
      <c r="P9" s="81"/>
    </row>
    <row r="10" spans="1:19" ht="13.5" hidden="1" thickBot="1" x14ac:dyDescent="0.25">
      <c r="B10" s="23"/>
      <c r="C10" s="23"/>
      <c r="M10" s="85" t="s">
        <v>10</v>
      </c>
      <c r="N10" s="85"/>
      <c r="O10" s="85"/>
      <c r="P10" s="81"/>
    </row>
    <row r="11" spans="1:19" ht="13.5" hidden="1" thickBot="1" x14ac:dyDescent="0.25">
      <c r="B11" s="23"/>
      <c r="C11" s="23"/>
      <c r="M11" s="85" t="s">
        <v>11</v>
      </c>
      <c r="N11" s="85"/>
      <c r="O11" s="85"/>
      <c r="P11" s="81"/>
    </row>
    <row r="12" spans="1:19" ht="13.5" hidden="1" thickBot="1" x14ac:dyDescent="0.25">
      <c r="B12" s="23"/>
      <c r="C12" s="23"/>
      <c r="M12" s="85" t="s">
        <v>12</v>
      </c>
      <c r="N12" s="85"/>
      <c r="O12" s="85"/>
      <c r="P12" s="81"/>
    </row>
    <row r="13" spans="1:19" ht="13.5" hidden="1" thickBot="1" x14ac:dyDescent="0.25">
      <c r="B13" s="23"/>
      <c r="C13" s="23"/>
      <c r="M13" s="81" t="s">
        <v>58</v>
      </c>
      <c r="N13" s="81"/>
      <c r="O13" s="81"/>
      <c r="P13" s="81"/>
    </row>
    <row r="14" spans="1:19" ht="13.5" hidden="1" thickBot="1" x14ac:dyDescent="0.25">
      <c r="B14" s="23"/>
      <c r="C14" s="23"/>
    </row>
    <row r="15" spans="1:19" ht="13.5" hidden="1" thickBot="1" x14ac:dyDescent="0.25"/>
    <row r="16" spans="1:19" ht="13.5" hidden="1" thickBot="1" x14ac:dyDescent="0.25">
      <c r="A16" s="90" t="s">
        <v>119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28"/>
    </row>
    <row r="17" spans="1:19" ht="21.75" customHeight="1" x14ac:dyDescent="0.2">
      <c r="A17" s="93" t="s">
        <v>1</v>
      </c>
      <c r="B17" s="95" t="s">
        <v>0</v>
      </c>
      <c r="C17" s="95" t="s">
        <v>319</v>
      </c>
      <c r="D17" s="91" t="s">
        <v>3</v>
      </c>
      <c r="E17" s="97" t="s">
        <v>4</v>
      </c>
      <c r="F17" s="97" t="s">
        <v>48</v>
      </c>
      <c r="G17" s="91" t="s">
        <v>9</v>
      </c>
      <c r="H17" s="91" t="s">
        <v>16</v>
      </c>
      <c r="I17" s="91" t="s">
        <v>14</v>
      </c>
      <c r="J17" s="91" t="s">
        <v>2</v>
      </c>
      <c r="K17" s="86" t="s">
        <v>55</v>
      </c>
      <c r="L17" s="86" t="s">
        <v>8</v>
      </c>
      <c r="M17" s="88" t="s">
        <v>7</v>
      </c>
      <c r="N17" s="89"/>
      <c r="O17" s="89"/>
      <c r="P17" s="29"/>
      <c r="Q17" s="83" t="s">
        <v>42</v>
      </c>
      <c r="R17" s="83" t="s">
        <v>15</v>
      </c>
      <c r="S17" s="83"/>
    </row>
    <row r="18" spans="1:19" ht="74.25" customHeight="1" thickBot="1" x14ac:dyDescent="0.25">
      <c r="A18" s="94"/>
      <c r="B18" s="96"/>
      <c r="C18" s="96"/>
      <c r="D18" s="92"/>
      <c r="E18" s="98"/>
      <c r="F18" s="98"/>
      <c r="G18" s="92"/>
      <c r="H18" s="92"/>
      <c r="I18" s="92"/>
      <c r="J18" s="92"/>
      <c r="K18" s="87"/>
      <c r="L18" s="87"/>
      <c r="M18" s="30" t="s">
        <v>5</v>
      </c>
      <c r="N18" s="31" t="s">
        <v>41</v>
      </c>
      <c r="O18" s="31" t="s">
        <v>6</v>
      </c>
      <c r="P18" s="31" t="s">
        <v>70</v>
      </c>
      <c r="Q18" s="84" t="s">
        <v>42</v>
      </c>
      <c r="R18" s="84"/>
      <c r="S18" s="84"/>
    </row>
    <row r="19" spans="1:19" ht="10.5" customHeight="1" thickBot="1" x14ac:dyDescent="0.25">
      <c r="A19" s="32">
        <v>1</v>
      </c>
      <c r="B19" s="33">
        <v>2</v>
      </c>
      <c r="C19" s="33">
        <v>3</v>
      </c>
      <c r="D19" s="34">
        <v>4</v>
      </c>
      <c r="E19" s="34">
        <v>5</v>
      </c>
      <c r="F19" s="34">
        <v>5</v>
      </c>
      <c r="G19" s="34">
        <v>6</v>
      </c>
      <c r="H19" s="34">
        <v>7</v>
      </c>
      <c r="I19" s="34">
        <v>8</v>
      </c>
      <c r="J19" s="34">
        <v>9</v>
      </c>
      <c r="K19" s="35">
        <v>10</v>
      </c>
      <c r="L19" s="35">
        <v>11</v>
      </c>
      <c r="M19" s="32">
        <v>12</v>
      </c>
      <c r="N19" s="36">
        <v>13</v>
      </c>
      <c r="O19" s="36">
        <v>13</v>
      </c>
      <c r="P19" s="36">
        <v>13</v>
      </c>
      <c r="Q19" s="37">
        <v>14</v>
      </c>
      <c r="R19" s="37">
        <v>14</v>
      </c>
      <c r="S19" s="37">
        <v>14</v>
      </c>
    </row>
    <row r="20" spans="1:19" ht="84.95" customHeight="1" x14ac:dyDescent="0.2">
      <c r="A20" s="71">
        <v>1</v>
      </c>
      <c r="B20" s="38" t="s">
        <v>18</v>
      </c>
      <c r="C20" s="6" t="s">
        <v>179</v>
      </c>
      <c r="D20" s="3" t="s">
        <v>23</v>
      </c>
      <c r="E20" s="39" t="s">
        <v>19</v>
      </c>
      <c r="F20" s="39" t="s">
        <v>51</v>
      </c>
      <c r="G20" s="3" t="s">
        <v>121</v>
      </c>
      <c r="H20" s="4" t="s">
        <v>24</v>
      </c>
      <c r="I20" s="40" t="s">
        <v>25</v>
      </c>
      <c r="J20" s="5" t="s">
        <v>72</v>
      </c>
      <c r="K20" s="41" t="s">
        <v>59</v>
      </c>
      <c r="L20" s="42"/>
      <c r="M20" s="42"/>
      <c r="N20" s="42"/>
      <c r="O20" s="42"/>
      <c r="P20" s="42"/>
      <c r="Q20" s="42"/>
      <c r="R20" s="42"/>
      <c r="S20" s="42" t="s">
        <v>295</v>
      </c>
    </row>
    <row r="21" spans="1:19" ht="84.95" customHeight="1" x14ac:dyDescent="0.2">
      <c r="A21" s="22">
        <v>2</v>
      </c>
      <c r="B21" s="43" t="s">
        <v>26</v>
      </c>
      <c r="C21" s="6" t="s">
        <v>20</v>
      </c>
      <c r="D21" s="44" t="s">
        <v>152</v>
      </c>
      <c r="E21" s="2" t="s">
        <v>19</v>
      </c>
      <c r="F21" s="2" t="s">
        <v>52</v>
      </c>
      <c r="G21" s="45" t="s">
        <v>39</v>
      </c>
      <c r="H21" s="45" t="s">
        <v>27</v>
      </c>
      <c r="I21" s="45" t="s">
        <v>28</v>
      </c>
      <c r="J21" s="44" t="s">
        <v>151</v>
      </c>
      <c r="K21" s="46" t="s">
        <v>60</v>
      </c>
      <c r="L21" s="17"/>
      <c r="M21" s="17"/>
      <c r="N21" s="17"/>
      <c r="O21" s="17">
        <f>1</f>
        <v>1</v>
      </c>
      <c r="P21" s="17">
        <f>1</f>
        <v>1</v>
      </c>
      <c r="Q21" s="17"/>
      <c r="R21" s="17"/>
      <c r="S21" s="17" t="s">
        <v>296</v>
      </c>
    </row>
    <row r="22" spans="1:19" ht="84.95" customHeight="1" x14ac:dyDescent="0.2">
      <c r="A22" s="71">
        <v>3</v>
      </c>
      <c r="B22" s="47" t="s">
        <v>22</v>
      </c>
      <c r="C22" s="6" t="s">
        <v>66</v>
      </c>
      <c r="D22" s="48" t="s">
        <v>320</v>
      </c>
      <c r="E22" s="2" t="s">
        <v>19</v>
      </c>
      <c r="F22" s="2" t="s">
        <v>49</v>
      </c>
      <c r="G22" s="40" t="s">
        <v>30</v>
      </c>
      <c r="H22" s="49">
        <v>0</v>
      </c>
      <c r="I22" s="49" t="s">
        <v>86</v>
      </c>
      <c r="J22" s="49" t="s">
        <v>130</v>
      </c>
      <c r="K22" s="1">
        <v>0</v>
      </c>
      <c r="L22" s="17"/>
      <c r="M22" s="17"/>
      <c r="N22" s="17"/>
      <c r="O22" s="17"/>
      <c r="P22" s="17"/>
      <c r="Q22" s="17"/>
      <c r="R22" s="17"/>
      <c r="S22" s="17" t="s">
        <v>330</v>
      </c>
    </row>
    <row r="23" spans="1:19" s="52" customFormat="1" ht="84.95" customHeight="1" x14ac:dyDescent="0.2">
      <c r="A23" s="22">
        <v>4</v>
      </c>
      <c r="B23" s="50" t="s">
        <v>22</v>
      </c>
      <c r="C23" s="19" t="s">
        <v>128</v>
      </c>
      <c r="D23" s="48" t="s">
        <v>321</v>
      </c>
      <c r="E23" s="20" t="s">
        <v>19</v>
      </c>
      <c r="F23" s="20" t="s">
        <v>49</v>
      </c>
      <c r="G23" s="51" t="s">
        <v>30</v>
      </c>
      <c r="H23" s="10" t="s">
        <v>120</v>
      </c>
      <c r="I23" s="10" t="s">
        <v>85</v>
      </c>
      <c r="J23" s="10" t="s">
        <v>127</v>
      </c>
      <c r="K23" s="21" t="s">
        <v>100</v>
      </c>
      <c r="L23" s="15"/>
      <c r="M23" s="15"/>
      <c r="N23" s="15"/>
      <c r="O23" s="15"/>
      <c r="P23" s="15"/>
      <c r="Q23" s="15"/>
      <c r="R23" s="15"/>
      <c r="S23" s="15" t="s">
        <v>330</v>
      </c>
    </row>
    <row r="24" spans="1:19" s="52" customFormat="1" ht="84.95" customHeight="1" x14ac:dyDescent="0.2">
      <c r="A24" s="71">
        <v>5</v>
      </c>
      <c r="B24" s="50" t="s">
        <v>22</v>
      </c>
      <c r="C24" s="19" t="s">
        <v>128</v>
      </c>
      <c r="D24" s="48" t="s">
        <v>322</v>
      </c>
      <c r="E24" s="20" t="s">
        <v>19</v>
      </c>
      <c r="F24" s="20" t="s">
        <v>49</v>
      </c>
      <c r="G24" s="51" t="s">
        <v>30</v>
      </c>
      <c r="H24" s="10" t="s">
        <v>120</v>
      </c>
      <c r="I24" s="10" t="s">
        <v>85</v>
      </c>
      <c r="J24" s="10" t="s">
        <v>260</v>
      </c>
      <c r="K24" s="21"/>
      <c r="L24" s="15"/>
      <c r="M24" s="15"/>
      <c r="N24" s="15"/>
      <c r="O24" s="15"/>
      <c r="P24" s="15"/>
      <c r="Q24" s="15"/>
      <c r="R24" s="15"/>
      <c r="S24" s="15" t="s">
        <v>330</v>
      </c>
    </row>
    <row r="25" spans="1:19" ht="84.95" customHeight="1" x14ac:dyDescent="0.2">
      <c r="A25" s="22">
        <v>6</v>
      </c>
      <c r="B25" s="47" t="s">
        <v>22</v>
      </c>
      <c r="C25" s="6" t="s">
        <v>67</v>
      </c>
      <c r="D25" s="53" t="s">
        <v>323</v>
      </c>
      <c r="E25" s="6" t="s">
        <v>19</v>
      </c>
      <c r="F25" s="54" t="s">
        <v>49</v>
      </c>
      <c r="G25" s="55" t="s">
        <v>30</v>
      </c>
      <c r="H25" s="56" t="s">
        <v>31</v>
      </c>
      <c r="I25" s="55" t="s">
        <v>71</v>
      </c>
      <c r="J25" s="55" t="s">
        <v>129</v>
      </c>
      <c r="K25" s="57" t="s">
        <v>68</v>
      </c>
      <c r="L25" s="15"/>
      <c r="M25" s="17"/>
      <c r="N25" s="17"/>
      <c r="O25" s="17"/>
      <c r="P25" s="17"/>
      <c r="Q25" s="17"/>
      <c r="R25" s="17"/>
      <c r="S25" s="17" t="s">
        <v>330</v>
      </c>
    </row>
    <row r="26" spans="1:19" s="52" customFormat="1" ht="112.5" customHeight="1" x14ac:dyDescent="0.2">
      <c r="A26" s="71">
        <v>7</v>
      </c>
      <c r="B26" s="50" t="s">
        <v>22</v>
      </c>
      <c r="C26" s="19" t="s">
        <v>231</v>
      </c>
      <c r="D26" s="48" t="s">
        <v>324</v>
      </c>
      <c r="E26" s="20" t="s">
        <v>19</v>
      </c>
      <c r="F26" s="20" t="s">
        <v>49</v>
      </c>
      <c r="G26" s="51" t="s">
        <v>30</v>
      </c>
      <c r="H26" s="10" t="s">
        <v>120</v>
      </c>
      <c r="I26" s="10" t="s">
        <v>71</v>
      </c>
      <c r="J26" s="10" t="s">
        <v>233</v>
      </c>
      <c r="K26" s="21" t="s">
        <v>232</v>
      </c>
      <c r="L26" s="15"/>
      <c r="M26" s="15"/>
      <c r="N26" s="15"/>
      <c r="O26" s="15"/>
      <c r="P26" s="15"/>
      <c r="Q26" s="15"/>
      <c r="R26" s="15"/>
      <c r="S26" s="15" t="s">
        <v>330</v>
      </c>
    </row>
    <row r="27" spans="1:19" s="52" customFormat="1" ht="113.25" customHeight="1" x14ac:dyDescent="0.2">
      <c r="A27" s="22">
        <v>8</v>
      </c>
      <c r="B27" s="16" t="s">
        <v>26</v>
      </c>
      <c r="C27" s="19" t="s">
        <v>77</v>
      </c>
      <c r="D27" s="7" t="s">
        <v>33</v>
      </c>
      <c r="E27" s="19" t="s">
        <v>21</v>
      </c>
      <c r="F27" s="54" t="s">
        <v>49</v>
      </c>
      <c r="G27" s="19" t="s">
        <v>32</v>
      </c>
      <c r="H27" s="19"/>
      <c r="I27" s="7" t="s">
        <v>34</v>
      </c>
      <c r="J27" s="7" t="s">
        <v>76</v>
      </c>
      <c r="K27" s="19"/>
      <c r="L27" s="15"/>
      <c r="M27" s="15"/>
      <c r="N27" s="15"/>
      <c r="O27" s="15"/>
      <c r="P27" s="15"/>
      <c r="Q27" s="15"/>
      <c r="R27" s="15"/>
      <c r="S27" s="15" t="s">
        <v>295</v>
      </c>
    </row>
    <row r="28" spans="1:19" s="27" customFormat="1" ht="93" customHeight="1" x14ac:dyDescent="0.2">
      <c r="A28" s="71">
        <v>9</v>
      </c>
      <c r="B28" s="16" t="s">
        <v>22</v>
      </c>
      <c r="C28" s="6" t="s">
        <v>131</v>
      </c>
      <c r="D28" s="6" t="s">
        <v>35</v>
      </c>
      <c r="E28" s="6" t="s">
        <v>21</v>
      </c>
      <c r="F28" s="6" t="s">
        <v>52</v>
      </c>
      <c r="G28" s="6" t="s">
        <v>29</v>
      </c>
      <c r="H28" s="6"/>
      <c r="I28" s="6" t="s">
        <v>36</v>
      </c>
      <c r="J28" s="6" t="s">
        <v>318</v>
      </c>
      <c r="K28" s="6" t="s">
        <v>65</v>
      </c>
      <c r="L28" s="17">
        <f>1</f>
        <v>1</v>
      </c>
      <c r="M28" s="17">
        <f>1</f>
        <v>1</v>
      </c>
      <c r="N28" s="17">
        <f>16</f>
        <v>16</v>
      </c>
      <c r="O28" s="17">
        <f>1</f>
        <v>1</v>
      </c>
      <c r="P28" s="17"/>
      <c r="Q28" s="58"/>
      <c r="R28" s="58"/>
      <c r="S28" s="58" t="s">
        <v>296</v>
      </c>
    </row>
    <row r="29" spans="1:19" s="60" customFormat="1" ht="84.95" customHeight="1" x14ac:dyDescent="0.25">
      <c r="A29" s="22">
        <v>10</v>
      </c>
      <c r="B29" s="16" t="s">
        <v>22</v>
      </c>
      <c r="C29" s="6" t="s">
        <v>63</v>
      </c>
      <c r="D29" s="6" t="s">
        <v>37</v>
      </c>
      <c r="E29" s="55" t="s">
        <v>21</v>
      </c>
      <c r="F29" s="55" t="s">
        <v>51</v>
      </c>
      <c r="G29" s="6" t="s">
        <v>154</v>
      </c>
      <c r="H29" s="6"/>
      <c r="I29" s="6" t="s">
        <v>38</v>
      </c>
      <c r="J29" s="6" t="s">
        <v>133</v>
      </c>
      <c r="K29" s="6" t="s">
        <v>64</v>
      </c>
      <c r="L29" s="59"/>
      <c r="M29" s="42"/>
      <c r="N29" s="42"/>
      <c r="O29" s="42"/>
      <c r="P29" s="42"/>
      <c r="Q29" s="42"/>
      <c r="R29" s="42"/>
      <c r="S29" s="42" t="s">
        <v>296</v>
      </c>
    </row>
    <row r="30" spans="1:19" s="24" customFormat="1" ht="84.95" customHeight="1" x14ac:dyDescent="0.2">
      <c r="A30" s="71">
        <v>11</v>
      </c>
      <c r="B30" s="16" t="s">
        <v>22</v>
      </c>
      <c r="C30" s="6" t="s">
        <v>69</v>
      </c>
      <c r="D30" s="6" t="s">
        <v>84</v>
      </c>
      <c r="E30" s="6" t="s">
        <v>21</v>
      </c>
      <c r="F30" s="6" t="s">
        <v>52</v>
      </c>
      <c r="G30" s="6" t="s">
        <v>39</v>
      </c>
      <c r="H30" s="6"/>
      <c r="I30" s="6" t="s">
        <v>40</v>
      </c>
      <c r="J30" s="6" t="s">
        <v>332</v>
      </c>
      <c r="K30" s="6" t="s">
        <v>62</v>
      </c>
      <c r="L30" s="17"/>
      <c r="M30" s="17"/>
      <c r="N30" s="17"/>
      <c r="O30" s="17"/>
      <c r="P30" s="17"/>
      <c r="Q30" s="17"/>
      <c r="R30" s="17"/>
      <c r="S30" s="17" t="s">
        <v>296</v>
      </c>
    </row>
    <row r="31" spans="1:19" s="52" customFormat="1" ht="84.95" customHeight="1" x14ac:dyDescent="0.2">
      <c r="A31" s="22">
        <v>12</v>
      </c>
      <c r="B31" s="61" t="s">
        <v>22</v>
      </c>
      <c r="C31" s="7" t="s">
        <v>43</v>
      </c>
      <c r="D31" s="14" t="s">
        <v>44</v>
      </c>
      <c r="E31" s="8" t="s">
        <v>19</v>
      </c>
      <c r="F31" s="8" t="s">
        <v>54</v>
      </c>
      <c r="G31" s="9" t="s">
        <v>45</v>
      </c>
      <c r="H31" s="7"/>
      <c r="I31" s="7" t="s">
        <v>46</v>
      </c>
      <c r="J31" s="7" t="s">
        <v>75</v>
      </c>
      <c r="K31" s="10" t="s">
        <v>61</v>
      </c>
      <c r="L31" s="13"/>
      <c r="M31" s="12"/>
      <c r="N31" s="12"/>
      <c r="O31" s="12"/>
      <c r="P31" s="12"/>
      <c r="Q31" s="15"/>
      <c r="R31" s="12"/>
      <c r="S31" s="12" t="s">
        <v>296</v>
      </c>
    </row>
    <row r="32" spans="1:19" s="52" customFormat="1" ht="113.25" customHeight="1" thickBot="1" x14ac:dyDescent="0.25">
      <c r="A32" s="71">
        <v>13</v>
      </c>
      <c r="B32" s="9" t="s">
        <v>22</v>
      </c>
      <c r="C32" s="7" t="s">
        <v>80</v>
      </c>
      <c r="D32" s="62" t="s">
        <v>81</v>
      </c>
      <c r="E32" s="8" t="s">
        <v>19</v>
      </c>
      <c r="F32" s="8" t="s">
        <v>50</v>
      </c>
      <c r="G32" s="9" t="s">
        <v>47</v>
      </c>
      <c r="H32" s="7"/>
      <c r="I32" s="7" t="s">
        <v>82</v>
      </c>
      <c r="J32" s="7" t="s">
        <v>365</v>
      </c>
      <c r="K32" s="18" t="s">
        <v>83</v>
      </c>
      <c r="L32" s="11">
        <f>1</f>
        <v>1</v>
      </c>
      <c r="M32" s="12"/>
      <c r="N32" s="12"/>
      <c r="O32" s="12"/>
      <c r="P32" s="12"/>
      <c r="Q32" s="15"/>
      <c r="R32" s="12"/>
      <c r="S32" s="12" t="s">
        <v>297</v>
      </c>
    </row>
    <row r="33" spans="1:19" s="52" customFormat="1" ht="84.95" customHeight="1" thickBot="1" x14ac:dyDescent="0.25">
      <c r="A33" s="22">
        <v>14</v>
      </c>
      <c r="B33" s="9" t="s">
        <v>26</v>
      </c>
      <c r="C33" s="7" t="s">
        <v>88</v>
      </c>
      <c r="D33" s="62" t="s">
        <v>265</v>
      </c>
      <c r="E33" s="8" t="s">
        <v>19</v>
      </c>
      <c r="F33" s="8" t="s">
        <v>49</v>
      </c>
      <c r="G33" s="9" t="s">
        <v>139</v>
      </c>
      <c r="H33" s="7"/>
      <c r="I33" s="7" t="s">
        <v>79</v>
      </c>
      <c r="J33" s="7" t="s">
        <v>261</v>
      </c>
      <c r="K33" s="18" t="s">
        <v>87</v>
      </c>
      <c r="L33" s="11"/>
      <c r="M33" s="12"/>
      <c r="N33" s="12"/>
      <c r="O33" s="12"/>
      <c r="P33" s="12"/>
      <c r="Q33" s="15"/>
      <c r="R33" s="12"/>
      <c r="S33" s="12" t="s">
        <v>295</v>
      </c>
    </row>
    <row r="34" spans="1:19" s="24" customFormat="1" ht="84.95" customHeight="1" x14ac:dyDescent="0.2">
      <c r="A34" s="71">
        <v>15</v>
      </c>
      <c r="B34" s="19" t="s">
        <v>22</v>
      </c>
      <c r="C34" s="6" t="s">
        <v>90</v>
      </c>
      <c r="D34" s="6" t="s">
        <v>105</v>
      </c>
      <c r="E34" s="6" t="s">
        <v>19</v>
      </c>
      <c r="F34" s="6" t="s">
        <v>52</v>
      </c>
      <c r="G34" s="6" t="s">
        <v>91</v>
      </c>
      <c r="H34" s="6">
        <v>0</v>
      </c>
      <c r="I34" s="6" t="s">
        <v>89</v>
      </c>
      <c r="J34" s="6" t="s">
        <v>340</v>
      </c>
      <c r="K34" s="6" t="s">
        <v>92</v>
      </c>
      <c r="L34" s="15"/>
      <c r="M34" s="17"/>
      <c r="N34" s="17"/>
      <c r="O34" s="17"/>
      <c r="P34" s="17"/>
      <c r="Q34" s="17"/>
      <c r="R34" s="17"/>
      <c r="S34" s="17" t="s">
        <v>296</v>
      </c>
    </row>
    <row r="35" spans="1:19" s="52" customFormat="1" ht="84.95" customHeight="1" thickBot="1" x14ac:dyDescent="0.25">
      <c r="A35" s="22">
        <v>16</v>
      </c>
      <c r="B35" s="9" t="s">
        <v>26</v>
      </c>
      <c r="C35" s="7" t="s">
        <v>93</v>
      </c>
      <c r="D35" s="62" t="s">
        <v>94</v>
      </c>
      <c r="E35" s="8" t="s">
        <v>19</v>
      </c>
      <c r="F35" s="8" t="s">
        <v>53</v>
      </c>
      <c r="G35" s="9" t="s">
        <v>96</v>
      </c>
      <c r="H35" s="7"/>
      <c r="I35" s="7" t="s">
        <v>97</v>
      </c>
      <c r="J35" s="7" t="s">
        <v>99</v>
      </c>
      <c r="K35" s="18" t="s">
        <v>98</v>
      </c>
      <c r="L35" s="11"/>
      <c r="M35" s="12"/>
      <c r="N35" s="12"/>
      <c r="O35" s="12"/>
      <c r="P35" s="12"/>
      <c r="Q35" s="15"/>
      <c r="R35" s="12"/>
      <c r="S35" s="12" t="s">
        <v>296</v>
      </c>
    </row>
    <row r="36" spans="1:19" s="52" customFormat="1" ht="84.95" customHeight="1" thickBot="1" x14ac:dyDescent="0.25">
      <c r="A36" s="71">
        <v>17</v>
      </c>
      <c r="B36" s="9" t="s">
        <v>22</v>
      </c>
      <c r="C36" s="7" t="s">
        <v>146</v>
      </c>
      <c r="D36" s="62" t="s">
        <v>325</v>
      </c>
      <c r="E36" s="8" t="s">
        <v>21</v>
      </c>
      <c r="F36" s="8" t="s">
        <v>78</v>
      </c>
      <c r="G36" s="9" t="s">
        <v>95</v>
      </c>
      <c r="H36" s="7"/>
      <c r="I36" s="7" t="s">
        <v>101</v>
      </c>
      <c r="J36" s="7" t="s">
        <v>150</v>
      </c>
      <c r="K36" s="18" t="s">
        <v>147</v>
      </c>
      <c r="L36" s="11"/>
      <c r="M36" s="12"/>
      <c r="N36" s="12"/>
      <c r="O36" s="12"/>
      <c r="P36" s="12"/>
      <c r="Q36" s="15"/>
      <c r="R36" s="12"/>
      <c r="S36" s="12" t="s">
        <v>295</v>
      </c>
    </row>
    <row r="37" spans="1:19" s="52" customFormat="1" ht="84.95" customHeight="1" thickBot="1" x14ac:dyDescent="0.25">
      <c r="A37" s="22">
        <v>18</v>
      </c>
      <c r="B37" s="9" t="s">
        <v>22</v>
      </c>
      <c r="C37" s="7" t="s">
        <v>148</v>
      </c>
      <c r="D37" s="62" t="s">
        <v>326</v>
      </c>
      <c r="E37" s="8" t="s">
        <v>21</v>
      </c>
      <c r="F37" s="8" t="s">
        <v>78</v>
      </c>
      <c r="G37" s="9" t="s">
        <v>95</v>
      </c>
      <c r="H37" s="7"/>
      <c r="I37" s="7" t="s">
        <v>101</v>
      </c>
      <c r="J37" s="7" t="s">
        <v>149</v>
      </c>
      <c r="K37" s="18" t="s">
        <v>147</v>
      </c>
      <c r="L37" s="11"/>
      <c r="M37" s="12"/>
      <c r="N37" s="12"/>
      <c r="O37" s="12"/>
      <c r="P37" s="12"/>
      <c r="Q37" s="15"/>
      <c r="R37" s="12"/>
      <c r="S37" s="12" t="s">
        <v>295</v>
      </c>
    </row>
    <row r="38" spans="1:19" s="52" customFormat="1" ht="130.5" customHeight="1" thickBot="1" x14ac:dyDescent="0.25">
      <c r="A38" s="71">
        <v>19</v>
      </c>
      <c r="B38" s="9" t="s">
        <v>22</v>
      </c>
      <c r="C38" s="7" t="s">
        <v>104</v>
      </c>
      <c r="D38" s="62" t="s">
        <v>327</v>
      </c>
      <c r="E38" s="8" t="s">
        <v>19</v>
      </c>
      <c r="F38" s="8" t="s">
        <v>50</v>
      </c>
      <c r="G38" s="9" t="s">
        <v>47</v>
      </c>
      <c r="H38" s="7"/>
      <c r="I38" s="7" t="s">
        <v>102</v>
      </c>
      <c r="J38" s="7" t="s">
        <v>290</v>
      </c>
      <c r="K38" s="18" t="s">
        <v>103</v>
      </c>
      <c r="L38" s="11"/>
      <c r="M38" s="12"/>
      <c r="N38" s="12"/>
      <c r="O38" s="12">
        <f>1</f>
        <v>1</v>
      </c>
      <c r="P38" s="12"/>
      <c r="Q38" s="15"/>
      <c r="R38" s="12"/>
      <c r="S38" s="12" t="s">
        <v>297</v>
      </c>
    </row>
    <row r="39" spans="1:19" s="52" customFormat="1" ht="78.75" customHeight="1" thickBot="1" x14ac:dyDescent="0.25">
      <c r="A39" s="22">
        <v>20</v>
      </c>
      <c r="B39" s="9" t="s">
        <v>22</v>
      </c>
      <c r="C39" s="7" t="s">
        <v>106</v>
      </c>
      <c r="D39" s="62" t="s">
        <v>109</v>
      </c>
      <c r="E39" s="8" t="s">
        <v>21</v>
      </c>
      <c r="F39" s="8" t="s">
        <v>52</v>
      </c>
      <c r="G39" s="9" t="s">
        <v>91</v>
      </c>
      <c r="H39" s="7"/>
      <c r="I39" s="7" t="s">
        <v>107</v>
      </c>
      <c r="J39" s="7" t="s">
        <v>317</v>
      </c>
      <c r="K39" s="18" t="s">
        <v>108</v>
      </c>
      <c r="L39" s="11"/>
      <c r="M39" s="12"/>
      <c r="N39" s="12"/>
      <c r="O39" s="12"/>
      <c r="P39" s="12"/>
      <c r="Q39" s="15"/>
      <c r="R39" s="12"/>
      <c r="S39" s="12" t="s">
        <v>331</v>
      </c>
    </row>
    <row r="40" spans="1:19" s="52" customFormat="1" ht="84.95" customHeight="1" thickBot="1" x14ac:dyDescent="0.25">
      <c r="A40" s="71">
        <v>21</v>
      </c>
      <c r="B40" s="72" t="s">
        <v>22</v>
      </c>
      <c r="C40" s="73" t="s">
        <v>409</v>
      </c>
      <c r="D40" s="74" t="s">
        <v>111</v>
      </c>
      <c r="E40" s="75" t="s">
        <v>21</v>
      </c>
      <c r="F40" s="75" t="s">
        <v>50</v>
      </c>
      <c r="G40" s="72" t="s">
        <v>112</v>
      </c>
      <c r="H40" s="73"/>
      <c r="I40" s="73" t="s">
        <v>113</v>
      </c>
      <c r="J40" s="73" t="s">
        <v>114</v>
      </c>
      <c r="K40" s="76" t="s">
        <v>115</v>
      </c>
      <c r="L40" s="77">
        <f>1+1</f>
        <v>2</v>
      </c>
      <c r="M40" s="78">
        <f>1</f>
        <v>1</v>
      </c>
      <c r="N40" s="78">
        <f>18</f>
        <v>18</v>
      </c>
      <c r="O40" s="78">
        <f>1</f>
        <v>1</v>
      </c>
      <c r="P40" s="78">
        <f>1</f>
        <v>1</v>
      </c>
      <c r="Q40" s="79"/>
      <c r="R40" s="78" t="s">
        <v>410</v>
      </c>
      <c r="S40" s="12" t="s">
        <v>297</v>
      </c>
    </row>
    <row r="41" spans="1:19" s="52" customFormat="1" ht="84.95" customHeight="1" thickBot="1" x14ac:dyDescent="0.25">
      <c r="A41" s="22">
        <v>22</v>
      </c>
      <c r="B41" s="9" t="s">
        <v>26</v>
      </c>
      <c r="C41" s="7" t="s">
        <v>116</v>
      </c>
      <c r="D41" s="62" t="s">
        <v>334</v>
      </c>
      <c r="E41" s="8" t="s">
        <v>19</v>
      </c>
      <c r="F41" s="8" t="s">
        <v>53</v>
      </c>
      <c r="G41" s="9" t="s">
        <v>96</v>
      </c>
      <c r="H41" s="7"/>
      <c r="I41" s="7" t="s">
        <v>118</v>
      </c>
      <c r="J41" s="7" t="s">
        <v>172</v>
      </c>
      <c r="K41" s="18" t="s">
        <v>117</v>
      </c>
      <c r="L41" s="11"/>
      <c r="M41" s="12"/>
      <c r="N41" s="12"/>
      <c r="O41" s="12">
        <f>1</f>
        <v>1</v>
      </c>
      <c r="P41" s="12"/>
      <c r="Q41" s="15"/>
      <c r="R41" s="12"/>
      <c r="S41" s="12" t="s">
        <v>296</v>
      </c>
    </row>
    <row r="42" spans="1:19" s="52" customFormat="1" ht="84.95" customHeight="1" thickBot="1" x14ac:dyDescent="0.25">
      <c r="A42" s="71">
        <v>23</v>
      </c>
      <c r="B42" s="9" t="s">
        <v>22</v>
      </c>
      <c r="C42" s="7" t="s">
        <v>136</v>
      </c>
      <c r="D42" s="62" t="s">
        <v>135</v>
      </c>
      <c r="E42" s="8" t="s">
        <v>21</v>
      </c>
      <c r="F42" s="8" t="s">
        <v>50</v>
      </c>
      <c r="G42" s="9" t="s">
        <v>112</v>
      </c>
      <c r="H42" s="7"/>
      <c r="I42" s="7" t="s">
        <v>137</v>
      </c>
      <c r="J42" s="7" t="s">
        <v>301</v>
      </c>
      <c r="K42" s="18" t="s">
        <v>138</v>
      </c>
      <c r="L42" s="11">
        <f>1</f>
        <v>1</v>
      </c>
      <c r="M42" s="12">
        <f>1</f>
        <v>1</v>
      </c>
      <c r="N42" s="12">
        <f>60</f>
        <v>60</v>
      </c>
      <c r="O42" s="12">
        <f>1</f>
        <v>1</v>
      </c>
      <c r="P42" s="12">
        <f>1</f>
        <v>1</v>
      </c>
      <c r="Q42" s="15"/>
      <c r="R42" s="12"/>
      <c r="S42" s="12" t="s">
        <v>297</v>
      </c>
    </row>
    <row r="43" spans="1:19" s="52" customFormat="1" ht="84.95" customHeight="1" thickBot="1" x14ac:dyDescent="0.25">
      <c r="A43" s="22">
        <v>24</v>
      </c>
      <c r="B43" s="9" t="s">
        <v>22</v>
      </c>
      <c r="C43" s="7" t="s">
        <v>122</v>
      </c>
      <c r="D43" s="62" t="s">
        <v>123</v>
      </c>
      <c r="E43" s="8" t="s">
        <v>19</v>
      </c>
      <c r="F43" s="8" t="s">
        <v>78</v>
      </c>
      <c r="G43" s="9" t="s">
        <v>124</v>
      </c>
      <c r="H43" s="7"/>
      <c r="I43" s="7" t="s">
        <v>125</v>
      </c>
      <c r="J43" s="7" t="s">
        <v>299</v>
      </c>
      <c r="K43" s="18" t="s">
        <v>126</v>
      </c>
      <c r="L43" s="11"/>
      <c r="M43" s="12"/>
      <c r="N43" s="12"/>
      <c r="O43" s="12">
        <f>1</f>
        <v>1</v>
      </c>
      <c r="P43" s="12">
        <f>1</f>
        <v>1</v>
      </c>
      <c r="Q43" s="15"/>
      <c r="R43" s="12"/>
      <c r="S43" s="12" t="s">
        <v>297</v>
      </c>
    </row>
    <row r="44" spans="1:19" s="52" customFormat="1" ht="84.95" customHeight="1" thickBot="1" x14ac:dyDescent="0.25">
      <c r="A44" s="71">
        <v>25</v>
      </c>
      <c r="B44" s="9" t="s">
        <v>26</v>
      </c>
      <c r="C44" s="7" t="s">
        <v>140</v>
      </c>
      <c r="D44" s="62" t="s">
        <v>145</v>
      </c>
      <c r="E44" s="8" t="s">
        <v>19</v>
      </c>
      <c r="F44" s="8" t="s">
        <v>49</v>
      </c>
      <c r="G44" s="9" t="s">
        <v>141</v>
      </c>
      <c r="H44" s="7"/>
      <c r="I44" s="7" t="s">
        <v>144</v>
      </c>
      <c r="J44" s="7" t="s">
        <v>142</v>
      </c>
      <c r="K44" s="18" t="s">
        <v>143</v>
      </c>
      <c r="L44" s="11">
        <f>1</f>
        <v>1</v>
      </c>
      <c r="M44" s="12">
        <f>1</f>
        <v>1</v>
      </c>
      <c r="N44" s="12">
        <f>11</f>
        <v>11</v>
      </c>
      <c r="O44" s="12">
        <f>1+1</f>
        <v>2</v>
      </c>
      <c r="P44" s="12">
        <f>1</f>
        <v>1</v>
      </c>
      <c r="Q44" s="15"/>
      <c r="R44" s="12"/>
      <c r="S44" s="12" t="s">
        <v>296</v>
      </c>
    </row>
    <row r="45" spans="1:19" s="52" customFormat="1" ht="84.95" customHeight="1" thickBot="1" x14ac:dyDescent="0.25">
      <c r="A45" s="22">
        <v>26</v>
      </c>
      <c r="B45" s="9" t="s">
        <v>22</v>
      </c>
      <c r="C45" s="7" t="s">
        <v>173</v>
      </c>
      <c r="D45" s="62" t="s">
        <v>153</v>
      </c>
      <c r="E45" s="8" t="s">
        <v>19</v>
      </c>
      <c r="F45" s="8" t="s">
        <v>51</v>
      </c>
      <c r="G45" s="9" t="s">
        <v>155</v>
      </c>
      <c r="H45" s="7"/>
      <c r="I45" s="7" t="s">
        <v>157</v>
      </c>
      <c r="J45" s="7" t="s">
        <v>163</v>
      </c>
      <c r="K45" s="18" t="s">
        <v>156</v>
      </c>
      <c r="L45" s="11"/>
      <c r="M45" s="12"/>
      <c r="N45" s="12"/>
      <c r="O45" s="12">
        <f>3</f>
        <v>3</v>
      </c>
      <c r="P45" s="12">
        <f>3</f>
        <v>3</v>
      </c>
      <c r="Q45" s="15"/>
      <c r="R45" s="12"/>
      <c r="S45" s="12" t="s">
        <v>296</v>
      </c>
    </row>
    <row r="46" spans="1:19" s="52" customFormat="1" ht="84.95" customHeight="1" thickBot="1" x14ac:dyDescent="0.25">
      <c r="A46" s="71">
        <v>27</v>
      </c>
      <c r="B46" s="9" t="s">
        <v>22</v>
      </c>
      <c r="C46" s="7" t="s">
        <v>159</v>
      </c>
      <c r="D46" s="62" t="s">
        <v>158</v>
      </c>
      <c r="E46" s="8" t="s">
        <v>19</v>
      </c>
      <c r="F46" s="8" t="s">
        <v>49</v>
      </c>
      <c r="G46" s="9" t="s">
        <v>73</v>
      </c>
      <c r="H46" s="7"/>
      <c r="I46" s="4" t="s">
        <v>160</v>
      </c>
      <c r="J46" s="7" t="s">
        <v>161</v>
      </c>
      <c r="K46" s="18" t="s">
        <v>162</v>
      </c>
      <c r="L46" s="11"/>
      <c r="M46" s="12"/>
      <c r="N46" s="12"/>
      <c r="O46" s="12"/>
      <c r="P46" s="12"/>
      <c r="Q46" s="15"/>
      <c r="R46" s="12"/>
      <c r="S46" s="12" t="s">
        <v>295</v>
      </c>
    </row>
    <row r="47" spans="1:19" s="52" customFormat="1" ht="101.25" customHeight="1" thickBot="1" x14ac:dyDescent="0.25">
      <c r="A47" s="22">
        <v>28</v>
      </c>
      <c r="B47" s="9" t="s">
        <v>22</v>
      </c>
      <c r="C47" s="7" t="s">
        <v>165</v>
      </c>
      <c r="D47" s="62" t="s">
        <v>166</v>
      </c>
      <c r="E47" s="8" t="s">
        <v>19</v>
      </c>
      <c r="F47" s="8" t="s">
        <v>49</v>
      </c>
      <c r="G47" s="9" t="s">
        <v>167</v>
      </c>
      <c r="H47" s="7"/>
      <c r="I47" s="4" t="s">
        <v>168</v>
      </c>
      <c r="J47" s="7" t="s">
        <v>169</v>
      </c>
      <c r="K47" s="18" t="s">
        <v>170</v>
      </c>
      <c r="L47" s="11">
        <f>1</f>
        <v>1</v>
      </c>
      <c r="M47" s="12">
        <f>1</f>
        <v>1</v>
      </c>
      <c r="N47" s="12">
        <f>32</f>
        <v>32</v>
      </c>
      <c r="O47" s="12"/>
      <c r="P47" s="12"/>
      <c r="Q47" s="15"/>
      <c r="R47" s="12"/>
      <c r="S47" s="12" t="s">
        <v>296</v>
      </c>
    </row>
    <row r="48" spans="1:19" s="52" customFormat="1" ht="96" customHeight="1" thickBot="1" x14ac:dyDescent="0.25">
      <c r="A48" s="71">
        <v>29</v>
      </c>
      <c r="B48" s="9" t="s">
        <v>22</v>
      </c>
      <c r="C48" s="7" t="s">
        <v>175</v>
      </c>
      <c r="D48" s="62" t="s">
        <v>177</v>
      </c>
      <c r="E48" s="8" t="s">
        <v>19</v>
      </c>
      <c r="F48" s="8" t="s">
        <v>49</v>
      </c>
      <c r="G48" s="9" t="s">
        <v>167</v>
      </c>
      <c r="H48" s="7"/>
      <c r="I48" s="4" t="s">
        <v>171</v>
      </c>
      <c r="J48" s="7" t="s">
        <v>178</v>
      </c>
      <c r="K48" s="18" t="s">
        <v>176</v>
      </c>
      <c r="L48" s="11">
        <f>1</f>
        <v>1</v>
      </c>
      <c r="M48" s="12">
        <f>1</f>
        <v>1</v>
      </c>
      <c r="N48" s="12">
        <f>40</f>
        <v>40</v>
      </c>
      <c r="O48" s="12">
        <f>2</f>
        <v>2</v>
      </c>
      <c r="P48" s="12">
        <f>2</f>
        <v>2</v>
      </c>
      <c r="Q48" s="15"/>
      <c r="R48" s="12"/>
      <c r="S48" s="12" t="s">
        <v>296</v>
      </c>
    </row>
    <row r="49" spans="1:19" s="52" customFormat="1" ht="84.95" customHeight="1" thickBot="1" x14ac:dyDescent="0.25">
      <c r="A49" s="22">
        <v>30</v>
      </c>
      <c r="B49" s="9" t="s">
        <v>22</v>
      </c>
      <c r="C49" s="7" t="s">
        <v>180</v>
      </c>
      <c r="D49" s="62" t="s">
        <v>181</v>
      </c>
      <c r="E49" s="8" t="s">
        <v>19</v>
      </c>
      <c r="F49" s="8" t="s">
        <v>49</v>
      </c>
      <c r="G49" s="9" t="s">
        <v>167</v>
      </c>
      <c r="H49" s="7"/>
      <c r="I49" s="4" t="s">
        <v>171</v>
      </c>
      <c r="J49" s="7" t="s">
        <v>259</v>
      </c>
      <c r="K49" s="18" t="s">
        <v>182</v>
      </c>
      <c r="L49" s="11">
        <f>1</f>
        <v>1</v>
      </c>
      <c r="M49" s="12">
        <f>1</f>
        <v>1</v>
      </c>
      <c r="N49" s="12">
        <f>16</f>
        <v>16</v>
      </c>
      <c r="O49" s="12"/>
      <c r="P49" s="12"/>
      <c r="Q49" s="15"/>
      <c r="R49" s="12"/>
      <c r="S49" s="12" t="s">
        <v>296</v>
      </c>
    </row>
    <row r="50" spans="1:19" s="52" customFormat="1" ht="84.95" customHeight="1" thickBot="1" x14ac:dyDescent="0.25">
      <c r="A50" s="71">
        <v>31</v>
      </c>
      <c r="B50" s="9" t="s">
        <v>22</v>
      </c>
      <c r="C50" s="7" t="s">
        <v>183</v>
      </c>
      <c r="D50" s="62" t="s">
        <v>184</v>
      </c>
      <c r="E50" s="8" t="s">
        <v>19</v>
      </c>
      <c r="F50" s="8" t="s">
        <v>78</v>
      </c>
      <c r="G50" s="9" t="s">
        <v>164</v>
      </c>
      <c r="H50" s="7"/>
      <c r="I50" s="4" t="s">
        <v>185</v>
      </c>
      <c r="J50" s="7" t="s">
        <v>186</v>
      </c>
      <c r="K50" s="18" t="s">
        <v>187</v>
      </c>
      <c r="L50" s="11"/>
      <c r="M50" s="12"/>
      <c r="N50" s="12"/>
      <c r="O50" s="12"/>
      <c r="P50" s="12"/>
      <c r="Q50" s="15"/>
      <c r="R50" s="12"/>
      <c r="S50" s="12" t="s">
        <v>295</v>
      </c>
    </row>
    <row r="51" spans="1:19" s="52" customFormat="1" ht="84.95" customHeight="1" thickBot="1" x14ac:dyDescent="0.25">
      <c r="A51" s="22">
        <v>32</v>
      </c>
      <c r="B51" s="9" t="s">
        <v>22</v>
      </c>
      <c r="C51" s="7" t="s">
        <v>188</v>
      </c>
      <c r="D51" s="62" t="s">
        <v>191</v>
      </c>
      <c r="E51" s="8" t="s">
        <v>19</v>
      </c>
      <c r="F51" s="8" t="s">
        <v>50</v>
      </c>
      <c r="G51" s="9" t="s">
        <v>112</v>
      </c>
      <c r="H51" s="7"/>
      <c r="I51" s="4" t="s">
        <v>192</v>
      </c>
      <c r="J51" s="7" t="s">
        <v>189</v>
      </c>
      <c r="K51" s="18" t="s">
        <v>190</v>
      </c>
      <c r="L51" s="11">
        <f>1+1</f>
        <v>2</v>
      </c>
      <c r="M51" s="12">
        <f>1</f>
        <v>1</v>
      </c>
      <c r="N51" s="12">
        <f>18</f>
        <v>18</v>
      </c>
      <c r="O51" s="12">
        <f>1</f>
        <v>1</v>
      </c>
      <c r="P51" s="12">
        <f>1</f>
        <v>1</v>
      </c>
      <c r="Q51" s="15"/>
      <c r="R51" s="12"/>
      <c r="S51" s="12" t="s">
        <v>297</v>
      </c>
    </row>
    <row r="52" spans="1:19" s="52" customFormat="1" ht="84.95" customHeight="1" thickBot="1" x14ac:dyDescent="0.25">
      <c r="A52" s="71">
        <v>33</v>
      </c>
      <c r="B52" s="9" t="s">
        <v>22</v>
      </c>
      <c r="C52" s="7" t="s">
        <v>193</v>
      </c>
      <c r="D52" s="62" t="s">
        <v>194</v>
      </c>
      <c r="E52" s="8" t="s">
        <v>21</v>
      </c>
      <c r="F52" s="8" t="s">
        <v>50</v>
      </c>
      <c r="G52" s="9" t="s">
        <v>112</v>
      </c>
      <c r="H52" s="7"/>
      <c r="I52" s="4" t="s">
        <v>195</v>
      </c>
      <c r="J52" s="7" t="s">
        <v>196</v>
      </c>
      <c r="K52" s="18" t="s">
        <v>197</v>
      </c>
      <c r="L52" s="11">
        <f>1</f>
        <v>1</v>
      </c>
      <c r="M52" s="12">
        <f>1</f>
        <v>1</v>
      </c>
      <c r="N52" s="12">
        <f>34</f>
        <v>34</v>
      </c>
      <c r="O52" s="12">
        <f>1+1</f>
        <v>2</v>
      </c>
      <c r="P52" s="12">
        <f>1+1</f>
        <v>2</v>
      </c>
      <c r="Q52" s="15"/>
      <c r="R52" s="12"/>
      <c r="S52" s="12" t="s">
        <v>297</v>
      </c>
    </row>
    <row r="53" spans="1:19" s="52" customFormat="1" ht="96.75" customHeight="1" thickBot="1" x14ac:dyDescent="0.25">
      <c r="A53" s="22">
        <v>34</v>
      </c>
      <c r="B53" s="9" t="s">
        <v>22</v>
      </c>
      <c r="C53" s="7" t="s">
        <v>198</v>
      </c>
      <c r="D53" s="62" t="s">
        <v>266</v>
      </c>
      <c r="E53" s="8" t="s">
        <v>21</v>
      </c>
      <c r="F53" s="8" t="s">
        <v>78</v>
      </c>
      <c r="G53" s="9" t="s">
        <v>199</v>
      </c>
      <c r="H53" s="7"/>
      <c r="I53" s="4" t="s">
        <v>200</v>
      </c>
      <c r="J53" s="7" t="s">
        <v>218</v>
      </c>
      <c r="K53" s="18" t="s">
        <v>201</v>
      </c>
      <c r="L53" s="11"/>
      <c r="M53" s="12"/>
      <c r="N53" s="12"/>
      <c r="O53" s="12"/>
      <c r="P53" s="12"/>
      <c r="Q53" s="15"/>
      <c r="R53" s="12"/>
      <c r="S53" s="12" t="s">
        <v>295</v>
      </c>
    </row>
    <row r="54" spans="1:19" s="52" customFormat="1" ht="84.95" customHeight="1" thickBot="1" x14ac:dyDescent="0.25">
      <c r="A54" s="71">
        <v>35</v>
      </c>
      <c r="B54" s="9" t="s">
        <v>26</v>
      </c>
      <c r="C54" s="7" t="s">
        <v>202</v>
      </c>
      <c r="D54" s="62" t="s">
        <v>203</v>
      </c>
      <c r="E54" s="8" t="s">
        <v>19</v>
      </c>
      <c r="F54" s="8" t="s">
        <v>49</v>
      </c>
      <c r="G54" s="9" t="s">
        <v>74</v>
      </c>
      <c r="H54" s="7"/>
      <c r="I54" s="4" t="s">
        <v>204</v>
      </c>
      <c r="J54" s="7" t="s">
        <v>205</v>
      </c>
      <c r="K54" s="18" t="s">
        <v>206</v>
      </c>
      <c r="L54" s="11">
        <f>1</f>
        <v>1</v>
      </c>
      <c r="M54" s="12">
        <f>1</f>
        <v>1</v>
      </c>
      <c r="N54" s="12">
        <f>8</f>
        <v>8</v>
      </c>
      <c r="O54" s="12">
        <f>1</f>
        <v>1</v>
      </c>
      <c r="P54" s="12">
        <f>1</f>
        <v>1</v>
      </c>
      <c r="Q54" s="15"/>
      <c r="R54" s="12"/>
      <c r="S54" s="12" t="s">
        <v>296</v>
      </c>
    </row>
    <row r="55" spans="1:19" s="52" customFormat="1" ht="109.5" customHeight="1" thickBot="1" x14ac:dyDescent="0.25">
      <c r="A55" s="22">
        <v>36</v>
      </c>
      <c r="B55" s="9" t="s">
        <v>22</v>
      </c>
      <c r="C55" s="7" t="s">
        <v>207</v>
      </c>
      <c r="D55" s="62" t="s">
        <v>211</v>
      </c>
      <c r="E55" s="8" t="s">
        <v>21</v>
      </c>
      <c r="F55" s="8" t="s">
        <v>78</v>
      </c>
      <c r="G55" s="9" t="s">
        <v>199</v>
      </c>
      <c r="H55" s="7"/>
      <c r="I55" s="4" t="s">
        <v>208</v>
      </c>
      <c r="J55" s="7" t="s">
        <v>209</v>
      </c>
      <c r="K55" s="18" t="s">
        <v>210</v>
      </c>
      <c r="L55" s="11"/>
      <c r="M55" s="12"/>
      <c r="N55" s="12"/>
      <c r="O55" s="12"/>
      <c r="P55" s="12"/>
      <c r="Q55" s="15"/>
      <c r="R55" s="12"/>
      <c r="S55" s="12" t="s">
        <v>295</v>
      </c>
    </row>
    <row r="56" spans="1:19" s="52" customFormat="1" ht="84.95" customHeight="1" thickBot="1" x14ac:dyDescent="0.25">
      <c r="A56" s="71">
        <v>37</v>
      </c>
      <c r="B56" s="9" t="s">
        <v>26</v>
      </c>
      <c r="C56" s="7" t="s">
        <v>212</v>
      </c>
      <c r="D56" s="62" t="s">
        <v>214</v>
      </c>
      <c r="E56" s="8" t="s">
        <v>19</v>
      </c>
      <c r="F56" s="8" t="s">
        <v>49</v>
      </c>
      <c r="G56" s="9" t="s">
        <v>213</v>
      </c>
      <c r="H56" s="7"/>
      <c r="I56" s="4" t="s">
        <v>215</v>
      </c>
      <c r="J56" s="7" t="s">
        <v>216</v>
      </c>
      <c r="K56" s="18" t="s">
        <v>217</v>
      </c>
      <c r="L56" s="11">
        <f>1</f>
        <v>1</v>
      </c>
      <c r="M56" s="12">
        <f>1</f>
        <v>1</v>
      </c>
      <c r="N56" s="12">
        <f>13</f>
        <v>13</v>
      </c>
      <c r="O56" s="12"/>
      <c r="P56" s="12"/>
      <c r="Q56" s="15"/>
      <c r="R56" s="12"/>
      <c r="S56" s="12" t="s">
        <v>296</v>
      </c>
    </row>
    <row r="57" spans="1:19" s="52" customFormat="1" ht="84.95" customHeight="1" thickBot="1" x14ac:dyDescent="0.25">
      <c r="A57" s="22">
        <v>38</v>
      </c>
      <c r="B57" s="9" t="s">
        <v>22</v>
      </c>
      <c r="C57" s="7" t="s">
        <v>300</v>
      </c>
      <c r="D57" s="63" t="s">
        <v>278</v>
      </c>
      <c r="E57" s="8" t="s">
        <v>19</v>
      </c>
      <c r="F57" s="8" t="s">
        <v>49</v>
      </c>
      <c r="G57" s="9" t="s">
        <v>134</v>
      </c>
      <c r="H57" s="7"/>
      <c r="I57" s="64" t="s">
        <v>219</v>
      </c>
      <c r="J57" s="7" t="s">
        <v>341</v>
      </c>
      <c r="K57" s="18" t="s">
        <v>220</v>
      </c>
      <c r="L57" s="11"/>
      <c r="M57" s="12"/>
      <c r="N57" s="12"/>
      <c r="O57" s="12"/>
      <c r="P57" s="12"/>
      <c r="Q57" s="15"/>
      <c r="R57" s="12"/>
      <c r="S57" s="12" t="s">
        <v>297</v>
      </c>
    </row>
    <row r="58" spans="1:19" s="52" customFormat="1" ht="84.95" customHeight="1" thickBot="1" x14ac:dyDescent="0.25">
      <c r="A58" s="71">
        <v>39</v>
      </c>
      <c r="B58" s="9" t="s">
        <v>22</v>
      </c>
      <c r="C58" s="7" t="s">
        <v>221</v>
      </c>
      <c r="D58" s="62" t="s">
        <v>230</v>
      </c>
      <c r="E58" s="8" t="s">
        <v>19</v>
      </c>
      <c r="F58" s="8" t="s">
        <v>49</v>
      </c>
      <c r="G58" s="9" t="s">
        <v>247</v>
      </c>
      <c r="H58" s="7"/>
      <c r="I58" s="4" t="s">
        <v>222</v>
      </c>
      <c r="J58" s="7" t="s">
        <v>229</v>
      </c>
      <c r="K58" s="18" t="s">
        <v>228</v>
      </c>
      <c r="L58" s="11"/>
      <c r="M58" s="12"/>
      <c r="N58" s="12"/>
      <c r="O58" s="12"/>
      <c r="P58" s="12"/>
      <c r="Q58" s="15"/>
      <c r="R58" s="12"/>
      <c r="S58" s="12" t="s">
        <v>296</v>
      </c>
    </row>
    <row r="59" spans="1:19" s="52" customFormat="1" ht="84.95" customHeight="1" thickBot="1" x14ac:dyDescent="0.25">
      <c r="A59" s="22">
        <v>40</v>
      </c>
      <c r="B59" s="9" t="s">
        <v>26</v>
      </c>
      <c r="C59" s="7" t="s">
        <v>223</v>
      </c>
      <c r="D59" s="62" t="s">
        <v>224</v>
      </c>
      <c r="E59" s="8" t="s">
        <v>19</v>
      </c>
      <c r="F59" s="8" t="s">
        <v>49</v>
      </c>
      <c r="G59" s="9" t="s">
        <v>213</v>
      </c>
      <c r="H59" s="7"/>
      <c r="I59" s="4" t="s">
        <v>225</v>
      </c>
      <c r="J59" s="7" t="s">
        <v>226</v>
      </c>
      <c r="K59" s="18" t="s">
        <v>227</v>
      </c>
      <c r="L59" s="11"/>
      <c r="M59" s="12"/>
      <c r="N59" s="12"/>
      <c r="O59" s="12"/>
      <c r="P59" s="12"/>
      <c r="Q59" s="15"/>
      <c r="R59" s="12"/>
      <c r="S59" s="12" t="s">
        <v>296</v>
      </c>
    </row>
    <row r="60" spans="1:19" s="52" customFormat="1" ht="90" customHeight="1" thickBot="1" x14ac:dyDescent="0.25">
      <c r="A60" s="71">
        <v>41</v>
      </c>
      <c r="B60" s="9" t="s">
        <v>26</v>
      </c>
      <c r="C60" s="7" t="s">
        <v>234</v>
      </c>
      <c r="D60" s="62" t="s">
        <v>235</v>
      </c>
      <c r="E60" s="8" t="s">
        <v>21</v>
      </c>
      <c r="F60" s="8" t="s">
        <v>49</v>
      </c>
      <c r="G60" s="9" t="s">
        <v>174</v>
      </c>
      <c r="H60" s="7"/>
      <c r="I60" s="4" t="s">
        <v>110</v>
      </c>
      <c r="J60" s="7" t="s">
        <v>236</v>
      </c>
      <c r="K60" s="18" t="s">
        <v>246</v>
      </c>
      <c r="L60" s="11"/>
      <c r="M60" s="12"/>
      <c r="N60" s="12"/>
      <c r="O60" s="12">
        <f>1</f>
        <v>1</v>
      </c>
      <c r="P60" s="12">
        <f>1</f>
        <v>1</v>
      </c>
      <c r="Q60" s="15"/>
      <c r="R60" s="12"/>
      <c r="S60" s="12" t="s">
        <v>295</v>
      </c>
    </row>
    <row r="61" spans="1:19" s="52" customFormat="1" ht="90" customHeight="1" thickBot="1" x14ac:dyDescent="0.25">
      <c r="A61" s="22">
        <v>42</v>
      </c>
      <c r="B61" s="9" t="s">
        <v>26</v>
      </c>
      <c r="C61" s="7" t="s">
        <v>237</v>
      </c>
      <c r="D61" s="62" t="s">
        <v>241</v>
      </c>
      <c r="E61" s="8" t="s">
        <v>21</v>
      </c>
      <c r="F61" s="8" t="s">
        <v>49</v>
      </c>
      <c r="G61" s="9" t="s">
        <v>174</v>
      </c>
      <c r="H61" s="7"/>
      <c r="I61" s="4" t="s">
        <v>110</v>
      </c>
      <c r="J61" s="7" t="s">
        <v>242</v>
      </c>
      <c r="K61" s="18" t="s">
        <v>246</v>
      </c>
      <c r="L61" s="11"/>
      <c r="M61" s="12"/>
      <c r="N61" s="12"/>
      <c r="O61" s="12">
        <f>1</f>
        <v>1</v>
      </c>
      <c r="P61" s="12">
        <f>1</f>
        <v>1</v>
      </c>
      <c r="Q61" s="15"/>
      <c r="R61" s="12"/>
      <c r="S61" s="12" t="s">
        <v>295</v>
      </c>
    </row>
    <row r="62" spans="1:19" s="52" customFormat="1" ht="90" customHeight="1" thickBot="1" x14ac:dyDescent="0.25">
      <c r="A62" s="71">
        <v>43</v>
      </c>
      <c r="B62" s="9" t="s">
        <v>26</v>
      </c>
      <c r="C62" s="7" t="s">
        <v>240</v>
      </c>
      <c r="D62" s="62" t="s">
        <v>238</v>
      </c>
      <c r="E62" s="8" t="s">
        <v>21</v>
      </c>
      <c r="F62" s="8" t="s">
        <v>49</v>
      </c>
      <c r="G62" s="9" t="s">
        <v>174</v>
      </c>
      <c r="H62" s="7"/>
      <c r="I62" s="4" t="s">
        <v>110</v>
      </c>
      <c r="J62" s="7" t="s">
        <v>239</v>
      </c>
      <c r="K62" s="18" t="s">
        <v>246</v>
      </c>
      <c r="L62" s="11"/>
      <c r="M62" s="12"/>
      <c r="N62" s="12"/>
      <c r="O62" s="12">
        <f>1</f>
        <v>1</v>
      </c>
      <c r="P62" s="12">
        <f>1</f>
        <v>1</v>
      </c>
      <c r="Q62" s="15"/>
      <c r="R62" s="12"/>
      <c r="S62" s="12" t="s">
        <v>295</v>
      </c>
    </row>
    <row r="63" spans="1:19" s="52" customFormat="1" ht="90" customHeight="1" thickBot="1" x14ac:dyDescent="0.25">
      <c r="A63" s="22">
        <v>44</v>
      </c>
      <c r="B63" s="9" t="s">
        <v>26</v>
      </c>
      <c r="C63" s="7" t="s">
        <v>243</v>
      </c>
      <c r="D63" s="62" t="s">
        <v>244</v>
      </c>
      <c r="E63" s="8" t="s">
        <v>21</v>
      </c>
      <c r="F63" s="8" t="s">
        <v>49</v>
      </c>
      <c r="G63" s="9" t="s">
        <v>174</v>
      </c>
      <c r="H63" s="7"/>
      <c r="I63" s="4" t="s">
        <v>110</v>
      </c>
      <c r="J63" s="7" t="s">
        <v>245</v>
      </c>
      <c r="K63" s="18" t="s">
        <v>246</v>
      </c>
      <c r="L63" s="11"/>
      <c r="M63" s="12"/>
      <c r="N63" s="12"/>
      <c r="O63" s="12">
        <f>1</f>
        <v>1</v>
      </c>
      <c r="P63" s="12">
        <f>1</f>
        <v>1</v>
      </c>
      <c r="Q63" s="15"/>
      <c r="R63" s="12"/>
      <c r="S63" s="12" t="s">
        <v>295</v>
      </c>
    </row>
    <row r="64" spans="1:19" s="52" customFormat="1" ht="84.95" customHeight="1" thickBot="1" x14ac:dyDescent="0.25">
      <c r="A64" s="71">
        <v>45</v>
      </c>
      <c r="B64" s="9" t="s">
        <v>22</v>
      </c>
      <c r="C64" s="7" t="s">
        <v>248</v>
      </c>
      <c r="D64" s="62" t="s">
        <v>250</v>
      </c>
      <c r="E64" s="8" t="s">
        <v>19</v>
      </c>
      <c r="F64" s="8" t="s">
        <v>49</v>
      </c>
      <c r="G64" s="9" t="s">
        <v>247</v>
      </c>
      <c r="H64" s="7"/>
      <c r="I64" s="4" t="s">
        <v>222</v>
      </c>
      <c r="J64" s="7" t="s">
        <v>249</v>
      </c>
      <c r="K64" s="18" t="s">
        <v>228</v>
      </c>
      <c r="L64" s="11"/>
      <c r="M64" s="12"/>
      <c r="N64" s="12"/>
      <c r="O64" s="12"/>
      <c r="P64" s="12"/>
      <c r="Q64" s="15"/>
      <c r="R64" s="12"/>
      <c r="S64" s="12" t="s">
        <v>296</v>
      </c>
    </row>
    <row r="65" spans="1:19" s="52" customFormat="1" ht="84.95" customHeight="1" thickBot="1" x14ac:dyDescent="0.25">
      <c r="A65" s="22">
        <v>46</v>
      </c>
      <c r="B65" s="9" t="s">
        <v>22</v>
      </c>
      <c r="C65" s="7" t="s">
        <v>253</v>
      </c>
      <c r="D65" s="62" t="s">
        <v>255</v>
      </c>
      <c r="E65" s="8" t="s">
        <v>19</v>
      </c>
      <c r="F65" s="8" t="s">
        <v>49</v>
      </c>
      <c r="G65" s="9" t="s">
        <v>254</v>
      </c>
      <c r="H65" s="7"/>
      <c r="I65" s="4" t="s">
        <v>257</v>
      </c>
      <c r="J65" s="7" t="s">
        <v>256</v>
      </c>
      <c r="K65" s="18" t="s">
        <v>258</v>
      </c>
      <c r="L65" s="11"/>
      <c r="M65" s="12"/>
      <c r="N65" s="12"/>
      <c r="O65" s="12"/>
      <c r="P65" s="12"/>
      <c r="Q65" s="15"/>
      <c r="R65" s="12"/>
      <c r="S65" s="12" t="s">
        <v>295</v>
      </c>
    </row>
    <row r="66" spans="1:19" s="52" customFormat="1" ht="84.95" customHeight="1" thickBot="1" x14ac:dyDescent="0.25">
      <c r="A66" s="71">
        <v>47</v>
      </c>
      <c r="B66" s="9" t="s">
        <v>26</v>
      </c>
      <c r="C66" s="7" t="s">
        <v>262</v>
      </c>
      <c r="D66" s="62" t="s">
        <v>298</v>
      </c>
      <c r="E66" s="8" t="s">
        <v>19</v>
      </c>
      <c r="F66" s="8" t="s">
        <v>49</v>
      </c>
      <c r="G66" s="9" t="s">
        <v>251</v>
      </c>
      <c r="H66" s="7"/>
      <c r="I66" s="4" t="s">
        <v>252</v>
      </c>
      <c r="J66" s="7" t="s">
        <v>263</v>
      </c>
      <c r="K66" s="18" t="s">
        <v>264</v>
      </c>
      <c r="L66" s="11"/>
      <c r="M66" s="12"/>
      <c r="N66" s="12"/>
      <c r="O66" s="12"/>
      <c r="P66" s="12"/>
      <c r="Q66" s="15"/>
      <c r="R66" s="12"/>
      <c r="S66" s="12" t="s">
        <v>295</v>
      </c>
    </row>
    <row r="67" spans="1:19" s="52" customFormat="1" ht="84.95" customHeight="1" thickBot="1" x14ac:dyDescent="0.25">
      <c r="A67" s="22">
        <v>48</v>
      </c>
      <c r="B67" s="9" t="s">
        <v>22</v>
      </c>
      <c r="C67" s="7" t="s">
        <v>267</v>
      </c>
      <c r="D67" s="62" t="s">
        <v>273</v>
      </c>
      <c r="E67" s="8" t="s">
        <v>19</v>
      </c>
      <c r="F67" s="8" t="s">
        <v>49</v>
      </c>
      <c r="G67" s="9" t="s">
        <v>274</v>
      </c>
      <c r="H67" s="7"/>
      <c r="I67" s="4" t="s">
        <v>277</v>
      </c>
      <c r="J67" s="7" t="s">
        <v>275</v>
      </c>
      <c r="K67" s="18" t="s">
        <v>276</v>
      </c>
      <c r="L67" s="11">
        <f>1</f>
        <v>1</v>
      </c>
      <c r="M67" s="12">
        <f>1</f>
        <v>1</v>
      </c>
      <c r="N67" s="12">
        <f>18</f>
        <v>18</v>
      </c>
      <c r="O67" s="12">
        <f>1</f>
        <v>1</v>
      </c>
      <c r="P67" s="12">
        <f>1</f>
        <v>1</v>
      </c>
      <c r="Q67" s="15"/>
      <c r="R67" s="12"/>
      <c r="S67" s="12" t="s">
        <v>295</v>
      </c>
    </row>
    <row r="68" spans="1:19" s="52" customFormat="1" ht="84.95" customHeight="1" thickBot="1" x14ac:dyDescent="0.25">
      <c r="A68" s="71">
        <v>49</v>
      </c>
      <c r="B68" s="9" t="s">
        <v>22</v>
      </c>
      <c r="C68" s="7" t="s">
        <v>268</v>
      </c>
      <c r="D68" s="62" t="s">
        <v>272</v>
      </c>
      <c r="E68" s="8" t="s">
        <v>19</v>
      </c>
      <c r="F68" s="8" t="s">
        <v>49</v>
      </c>
      <c r="G68" s="9" t="s">
        <v>269</v>
      </c>
      <c r="H68" s="7"/>
      <c r="I68" s="4" t="s">
        <v>222</v>
      </c>
      <c r="J68" s="7" t="s">
        <v>270</v>
      </c>
      <c r="K68" s="18" t="s">
        <v>271</v>
      </c>
      <c r="L68" s="11"/>
      <c r="M68" s="12"/>
      <c r="N68" s="12"/>
      <c r="O68" s="12"/>
      <c r="P68" s="12"/>
      <c r="Q68" s="15"/>
      <c r="R68" s="12"/>
      <c r="S68" s="12" t="s">
        <v>296</v>
      </c>
    </row>
    <row r="69" spans="1:19" s="52" customFormat="1" ht="84.95" customHeight="1" thickBot="1" x14ac:dyDescent="0.25">
      <c r="A69" s="22">
        <v>50</v>
      </c>
      <c r="B69" s="9" t="s">
        <v>22</v>
      </c>
      <c r="C69" s="7" t="s">
        <v>279</v>
      </c>
      <c r="D69" s="62" t="s">
        <v>281</v>
      </c>
      <c r="E69" s="8" t="s">
        <v>21</v>
      </c>
      <c r="F69" s="8" t="s">
        <v>78</v>
      </c>
      <c r="G69" s="9" t="s">
        <v>280</v>
      </c>
      <c r="H69" s="7"/>
      <c r="I69" s="4" t="s">
        <v>283</v>
      </c>
      <c r="J69" s="7" t="s">
        <v>282</v>
      </c>
      <c r="K69" s="18" t="s">
        <v>284</v>
      </c>
      <c r="L69" s="11"/>
      <c r="M69" s="12"/>
      <c r="N69" s="12"/>
      <c r="O69" s="12"/>
      <c r="P69" s="12"/>
      <c r="Q69" s="15"/>
      <c r="R69" s="12"/>
      <c r="S69" s="12" t="s">
        <v>295</v>
      </c>
    </row>
    <row r="70" spans="1:19" s="52" customFormat="1" ht="84.95" customHeight="1" thickBot="1" x14ac:dyDescent="0.25">
      <c r="A70" s="71">
        <v>51</v>
      </c>
      <c r="B70" s="9" t="s">
        <v>22</v>
      </c>
      <c r="C70" s="7" t="s">
        <v>285</v>
      </c>
      <c r="D70" s="62" t="s">
        <v>289</v>
      </c>
      <c r="E70" s="8" t="s">
        <v>19</v>
      </c>
      <c r="F70" s="8" t="s">
        <v>78</v>
      </c>
      <c r="G70" s="9" t="s">
        <v>132</v>
      </c>
      <c r="H70" s="7"/>
      <c r="I70" s="7" t="s">
        <v>287</v>
      </c>
      <c r="J70" s="7" t="s">
        <v>286</v>
      </c>
      <c r="K70" s="18" t="s">
        <v>288</v>
      </c>
      <c r="L70" s="11"/>
      <c r="M70" s="12"/>
      <c r="N70" s="12"/>
      <c r="O70" s="12"/>
      <c r="P70" s="12"/>
      <c r="Q70" s="15"/>
      <c r="R70" s="12"/>
      <c r="S70" s="12" t="s">
        <v>295</v>
      </c>
    </row>
    <row r="71" spans="1:19" ht="103.5" customHeight="1" x14ac:dyDescent="0.2">
      <c r="A71" s="22">
        <v>52</v>
      </c>
      <c r="B71" s="65" t="s">
        <v>22</v>
      </c>
      <c r="C71" s="6" t="s">
        <v>291</v>
      </c>
      <c r="D71" s="48" t="s">
        <v>328</v>
      </c>
      <c r="E71" s="6" t="s">
        <v>19</v>
      </c>
      <c r="F71" s="6" t="s">
        <v>49</v>
      </c>
      <c r="G71" s="40" t="s">
        <v>30</v>
      </c>
      <c r="H71" s="49" t="s">
        <v>333</v>
      </c>
      <c r="I71" s="49" t="s">
        <v>294</v>
      </c>
      <c r="J71" s="49" t="s">
        <v>292</v>
      </c>
      <c r="K71" s="66" t="s">
        <v>293</v>
      </c>
      <c r="L71" s="17"/>
      <c r="M71" s="17"/>
      <c r="N71" s="17"/>
      <c r="O71" s="17"/>
      <c r="P71" s="17"/>
      <c r="Q71" s="17"/>
      <c r="R71" s="17"/>
      <c r="S71" s="17" t="s">
        <v>330</v>
      </c>
    </row>
    <row r="72" spans="1:19" s="24" customFormat="1" ht="140.25" x14ac:dyDescent="0.2">
      <c r="A72" s="71">
        <v>53</v>
      </c>
      <c r="B72" s="6" t="s">
        <v>26</v>
      </c>
      <c r="C72" s="48" t="s">
        <v>308</v>
      </c>
      <c r="D72" s="6" t="s">
        <v>315</v>
      </c>
      <c r="E72" s="6" t="s">
        <v>21</v>
      </c>
      <c r="F72" s="40" t="s">
        <v>49</v>
      </c>
      <c r="G72" s="49" t="s">
        <v>174</v>
      </c>
      <c r="H72" s="6"/>
      <c r="I72" s="48" t="s">
        <v>302</v>
      </c>
      <c r="J72" s="10" t="s">
        <v>303</v>
      </c>
      <c r="K72" s="9" t="s">
        <v>304</v>
      </c>
      <c r="L72" s="69"/>
      <c r="M72" s="70"/>
      <c r="N72" s="68"/>
      <c r="O72" s="68"/>
      <c r="P72" s="68"/>
      <c r="Q72" s="67"/>
      <c r="R72" s="67"/>
      <c r="S72" s="68" t="s">
        <v>295</v>
      </c>
    </row>
    <row r="73" spans="1:19" s="24" customFormat="1" ht="127.5" x14ac:dyDescent="0.2">
      <c r="A73" s="22">
        <v>54</v>
      </c>
      <c r="B73" s="65" t="s">
        <v>26</v>
      </c>
      <c r="C73" s="6" t="s">
        <v>309</v>
      </c>
      <c r="D73" s="48" t="s">
        <v>316</v>
      </c>
      <c r="E73" s="6" t="s">
        <v>19</v>
      </c>
      <c r="F73" s="6" t="s">
        <v>49</v>
      </c>
      <c r="G73" s="49" t="s">
        <v>305</v>
      </c>
      <c r="H73" s="6"/>
      <c r="I73" s="48" t="s">
        <v>306</v>
      </c>
      <c r="J73" s="6" t="s">
        <v>311</v>
      </c>
      <c r="K73" s="49" t="s">
        <v>307</v>
      </c>
      <c r="L73" s="69">
        <f>1</f>
        <v>1</v>
      </c>
      <c r="M73" s="70">
        <f>1</f>
        <v>1</v>
      </c>
      <c r="N73" s="68">
        <f>28</f>
        <v>28</v>
      </c>
      <c r="O73" s="68">
        <f>2+5</f>
        <v>7</v>
      </c>
      <c r="P73" s="68">
        <f>2+6</f>
        <v>8</v>
      </c>
      <c r="Q73" s="67"/>
      <c r="R73" s="67"/>
      <c r="S73" s="68" t="s">
        <v>329</v>
      </c>
    </row>
    <row r="74" spans="1:19" s="24" customFormat="1" ht="114.75" x14ac:dyDescent="0.2">
      <c r="A74" s="71">
        <v>55</v>
      </c>
      <c r="B74" s="65" t="s">
        <v>22</v>
      </c>
      <c r="C74" s="6" t="s">
        <v>310</v>
      </c>
      <c r="D74" s="48" t="s">
        <v>417</v>
      </c>
      <c r="E74" s="6" t="s">
        <v>21</v>
      </c>
      <c r="F74" s="6" t="s">
        <v>78</v>
      </c>
      <c r="G74" s="40" t="s">
        <v>199</v>
      </c>
      <c r="H74" s="6"/>
      <c r="I74" s="48" t="s">
        <v>314</v>
      </c>
      <c r="J74" s="6" t="s">
        <v>312</v>
      </c>
      <c r="K74" s="49" t="s">
        <v>313</v>
      </c>
      <c r="L74" s="69"/>
      <c r="M74" s="70"/>
      <c r="N74" s="68"/>
      <c r="O74" s="68"/>
      <c r="P74" s="68"/>
      <c r="Q74" s="67"/>
      <c r="R74" s="67"/>
      <c r="S74" s="68" t="s">
        <v>295</v>
      </c>
    </row>
    <row r="75" spans="1:19" s="24" customFormat="1" ht="89.25" x14ac:dyDescent="0.2">
      <c r="A75" s="22">
        <v>56</v>
      </c>
      <c r="B75" s="65" t="s">
        <v>22</v>
      </c>
      <c r="C75" s="6" t="s">
        <v>335</v>
      </c>
      <c r="D75" s="48" t="s">
        <v>336</v>
      </c>
      <c r="E75" s="6" t="s">
        <v>19</v>
      </c>
      <c r="F75" s="6" t="s">
        <v>49</v>
      </c>
      <c r="G75" s="40" t="s">
        <v>337</v>
      </c>
      <c r="H75" s="49" t="s">
        <v>120</v>
      </c>
      <c r="I75" s="49" t="s">
        <v>358</v>
      </c>
      <c r="J75" s="49" t="s">
        <v>338</v>
      </c>
      <c r="K75" s="66" t="s">
        <v>339</v>
      </c>
      <c r="L75" s="69"/>
      <c r="M75" s="70"/>
      <c r="N75" s="68"/>
      <c r="O75" s="68"/>
      <c r="P75" s="68"/>
      <c r="Q75" s="67"/>
      <c r="R75" s="67"/>
      <c r="S75" s="68" t="s">
        <v>295</v>
      </c>
    </row>
    <row r="76" spans="1:19" ht="114.75" x14ac:dyDescent="0.2">
      <c r="A76" s="71">
        <v>57</v>
      </c>
      <c r="B76" s="65" t="s">
        <v>22</v>
      </c>
      <c r="C76" s="6" t="s">
        <v>342</v>
      </c>
      <c r="D76" s="48" t="s">
        <v>343</v>
      </c>
      <c r="E76" s="6" t="s">
        <v>19</v>
      </c>
      <c r="F76" s="6" t="s">
        <v>49</v>
      </c>
      <c r="G76" s="40" t="s">
        <v>134</v>
      </c>
      <c r="H76" s="49" t="s">
        <v>351</v>
      </c>
      <c r="I76" s="49" t="s">
        <v>344</v>
      </c>
      <c r="J76" s="49" t="s">
        <v>356</v>
      </c>
      <c r="K76" s="66" t="s">
        <v>345</v>
      </c>
      <c r="L76" s="69">
        <f>1</f>
        <v>1</v>
      </c>
      <c r="M76" s="70">
        <f>1</f>
        <v>1</v>
      </c>
      <c r="N76" s="69">
        <f>10</f>
        <v>10</v>
      </c>
      <c r="O76" s="69">
        <f>1</f>
        <v>1</v>
      </c>
      <c r="P76" s="69">
        <f>1</f>
        <v>1</v>
      </c>
      <c r="Q76" s="54"/>
      <c r="R76" s="54"/>
      <c r="S76" s="69" t="s">
        <v>297</v>
      </c>
    </row>
    <row r="77" spans="1:19" ht="89.25" x14ac:dyDescent="0.2">
      <c r="A77" s="22">
        <v>58</v>
      </c>
      <c r="B77" s="65" t="s">
        <v>22</v>
      </c>
      <c r="C77" s="6" t="s">
        <v>346</v>
      </c>
      <c r="D77" s="48" t="s">
        <v>347</v>
      </c>
      <c r="E77" s="6" t="s">
        <v>21</v>
      </c>
      <c r="F77" s="6" t="s">
        <v>49</v>
      </c>
      <c r="G77" s="40" t="s">
        <v>348</v>
      </c>
      <c r="H77" s="49" t="s">
        <v>366</v>
      </c>
      <c r="I77" s="49" t="s">
        <v>354</v>
      </c>
      <c r="J77" s="49" t="s">
        <v>349</v>
      </c>
      <c r="K77" s="66" t="s">
        <v>350</v>
      </c>
      <c r="L77" s="69"/>
      <c r="M77" s="70"/>
      <c r="N77" s="69"/>
      <c r="O77" s="69"/>
      <c r="P77" s="69"/>
      <c r="Q77" s="54"/>
      <c r="R77" s="54"/>
      <c r="S77" s="69" t="s">
        <v>297</v>
      </c>
    </row>
    <row r="78" spans="1:19" ht="114.75" x14ac:dyDescent="0.2">
      <c r="A78" s="71">
        <v>59</v>
      </c>
      <c r="B78" s="65" t="s">
        <v>22</v>
      </c>
      <c r="C78" s="6" t="s">
        <v>352</v>
      </c>
      <c r="D78" s="48" t="s">
        <v>368</v>
      </c>
      <c r="E78" s="6" t="s">
        <v>21</v>
      </c>
      <c r="F78" s="6" t="s">
        <v>49</v>
      </c>
      <c r="G78" s="40" t="s">
        <v>134</v>
      </c>
      <c r="H78" s="49" t="s">
        <v>353</v>
      </c>
      <c r="I78" s="49" t="s">
        <v>355</v>
      </c>
      <c r="J78" s="49" t="s">
        <v>367</v>
      </c>
      <c r="K78" s="66" t="s">
        <v>357</v>
      </c>
      <c r="L78" s="69">
        <f>1</f>
        <v>1</v>
      </c>
      <c r="M78" s="70">
        <f>1</f>
        <v>1</v>
      </c>
      <c r="N78" s="69">
        <f>45</f>
        <v>45</v>
      </c>
      <c r="O78" s="69"/>
      <c r="P78" s="69"/>
      <c r="Q78" s="54"/>
      <c r="R78" s="54"/>
      <c r="S78" s="69" t="s">
        <v>297</v>
      </c>
    </row>
    <row r="79" spans="1:19" ht="102" x14ac:dyDescent="0.2">
      <c r="A79" s="99">
        <v>60</v>
      </c>
      <c r="B79" s="100" t="s">
        <v>22</v>
      </c>
      <c r="C79" s="101" t="s">
        <v>425</v>
      </c>
      <c r="D79" s="102" t="s">
        <v>359</v>
      </c>
      <c r="E79" s="101" t="s">
        <v>21</v>
      </c>
      <c r="F79" s="101" t="s">
        <v>49</v>
      </c>
      <c r="G79" s="103" t="s">
        <v>360</v>
      </c>
      <c r="H79" s="104" t="s">
        <v>361</v>
      </c>
      <c r="I79" s="104" t="s">
        <v>363</v>
      </c>
      <c r="J79" s="104" t="s">
        <v>362</v>
      </c>
      <c r="K79" s="72" t="s">
        <v>364</v>
      </c>
      <c r="L79" s="105">
        <f>1</f>
        <v>1</v>
      </c>
      <c r="M79" s="106"/>
      <c r="N79" s="105"/>
      <c r="O79" s="105"/>
      <c r="P79" s="105"/>
      <c r="Q79" s="107"/>
      <c r="R79" s="105" t="s">
        <v>410</v>
      </c>
      <c r="S79" s="105" t="s">
        <v>295</v>
      </c>
    </row>
    <row r="80" spans="1:19" ht="127.5" x14ac:dyDescent="0.2">
      <c r="A80" s="71">
        <v>61</v>
      </c>
      <c r="B80" s="65" t="s">
        <v>22</v>
      </c>
      <c r="C80" s="6" t="s">
        <v>369</v>
      </c>
      <c r="D80" s="48" t="s">
        <v>370</v>
      </c>
      <c r="E80" s="6" t="s">
        <v>19</v>
      </c>
      <c r="F80" s="6" t="s">
        <v>50</v>
      </c>
      <c r="G80" s="40" t="s">
        <v>371</v>
      </c>
      <c r="H80" s="49" t="s">
        <v>372</v>
      </c>
      <c r="I80" s="49" t="s">
        <v>120</v>
      </c>
      <c r="J80" s="49" t="s">
        <v>373</v>
      </c>
      <c r="K80" s="66" t="s">
        <v>374</v>
      </c>
      <c r="L80" s="69">
        <f>1</f>
        <v>1</v>
      </c>
      <c r="M80" s="70">
        <f>1</f>
        <v>1</v>
      </c>
      <c r="N80" s="69">
        <f>12</f>
        <v>12</v>
      </c>
      <c r="O80" s="69"/>
      <c r="P80" s="69"/>
      <c r="Q80" s="54"/>
      <c r="R80" s="54"/>
      <c r="S80" s="69" t="s">
        <v>297</v>
      </c>
    </row>
    <row r="81" spans="1:19" ht="89.25" x14ac:dyDescent="0.2">
      <c r="A81" s="22">
        <v>62</v>
      </c>
      <c r="B81" s="65" t="s">
        <v>22</v>
      </c>
      <c r="C81" s="6" t="s">
        <v>375</v>
      </c>
      <c r="D81" s="48" t="s">
        <v>385</v>
      </c>
      <c r="E81" s="6" t="s">
        <v>19</v>
      </c>
      <c r="F81" s="6" t="s">
        <v>52</v>
      </c>
      <c r="G81" s="40" t="s">
        <v>376</v>
      </c>
      <c r="H81" s="49" t="s">
        <v>382</v>
      </c>
      <c r="I81" s="49" t="s">
        <v>378</v>
      </c>
      <c r="J81" s="49" t="s">
        <v>384</v>
      </c>
      <c r="K81" s="66" t="s">
        <v>379</v>
      </c>
      <c r="L81" s="69"/>
      <c r="M81" s="70"/>
      <c r="N81" s="69"/>
      <c r="O81" s="69"/>
      <c r="P81" s="69"/>
      <c r="Q81" s="54"/>
      <c r="R81" s="54"/>
      <c r="S81" s="69" t="s">
        <v>295</v>
      </c>
    </row>
    <row r="82" spans="1:19" ht="89.25" x14ac:dyDescent="0.2">
      <c r="A82" s="71">
        <v>63</v>
      </c>
      <c r="B82" s="65" t="s">
        <v>22</v>
      </c>
      <c r="C82" s="6" t="s">
        <v>386</v>
      </c>
      <c r="D82" s="48" t="s">
        <v>377</v>
      </c>
      <c r="E82" s="6" t="s">
        <v>19</v>
      </c>
      <c r="F82" s="6" t="s">
        <v>49</v>
      </c>
      <c r="G82" s="40" t="s">
        <v>167</v>
      </c>
      <c r="H82" s="49" t="s">
        <v>383</v>
      </c>
      <c r="I82" s="49" t="s">
        <v>171</v>
      </c>
      <c r="J82" s="49" t="s">
        <v>380</v>
      </c>
      <c r="K82" s="66" t="s">
        <v>381</v>
      </c>
      <c r="L82" s="69">
        <f>1</f>
        <v>1</v>
      </c>
      <c r="M82" s="70">
        <f>1</f>
        <v>1</v>
      </c>
      <c r="N82" s="69">
        <f>3</f>
        <v>3</v>
      </c>
      <c r="O82" s="69"/>
      <c r="P82" s="69"/>
      <c r="Q82" s="54"/>
      <c r="R82" s="54"/>
      <c r="S82" s="69" t="s">
        <v>329</v>
      </c>
    </row>
    <row r="83" spans="1:19" ht="117.75" customHeight="1" x14ac:dyDescent="0.2">
      <c r="A83" s="22">
        <v>64</v>
      </c>
      <c r="B83" s="65" t="s">
        <v>26</v>
      </c>
      <c r="C83" s="6" t="s">
        <v>387</v>
      </c>
      <c r="D83" s="48" t="s">
        <v>393</v>
      </c>
      <c r="E83" s="6" t="s">
        <v>19</v>
      </c>
      <c r="F83" s="6" t="s">
        <v>53</v>
      </c>
      <c r="G83" s="40" t="s">
        <v>388</v>
      </c>
      <c r="H83" s="49" t="s">
        <v>389</v>
      </c>
      <c r="I83" s="49" t="s">
        <v>390</v>
      </c>
      <c r="J83" s="49" t="s">
        <v>391</v>
      </c>
      <c r="K83" s="66" t="s">
        <v>392</v>
      </c>
      <c r="L83" s="69"/>
      <c r="M83" s="70"/>
      <c r="N83" s="69"/>
      <c r="O83" s="69"/>
      <c r="P83" s="69"/>
      <c r="Q83" s="54"/>
      <c r="R83" s="54"/>
      <c r="S83" s="69" t="s">
        <v>296</v>
      </c>
    </row>
    <row r="84" spans="1:19" ht="63.75" x14ac:dyDescent="0.2">
      <c r="A84" s="71">
        <v>65</v>
      </c>
      <c r="B84" s="65" t="s">
        <v>18</v>
      </c>
      <c r="C84" s="6" t="s">
        <v>394</v>
      </c>
      <c r="D84" s="48" t="s">
        <v>401</v>
      </c>
      <c r="E84" s="6" t="s">
        <v>19</v>
      </c>
      <c r="F84" s="6" t="s">
        <v>407</v>
      </c>
      <c r="G84" s="40" t="s">
        <v>402</v>
      </c>
      <c r="H84" s="49" t="s">
        <v>403</v>
      </c>
      <c r="I84" s="49" t="s">
        <v>405</v>
      </c>
      <c r="J84" s="49" t="s">
        <v>404</v>
      </c>
      <c r="K84" s="66" t="s">
        <v>406</v>
      </c>
      <c r="L84" s="69"/>
      <c r="M84" s="70"/>
      <c r="N84" s="69"/>
      <c r="O84" s="69"/>
      <c r="P84" s="69"/>
      <c r="Q84" s="54"/>
      <c r="R84" s="54"/>
      <c r="S84" s="69" t="s">
        <v>295</v>
      </c>
    </row>
    <row r="85" spans="1:19" ht="140.25" x14ac:dyDescent="0.2">
      <c r="A85" s="22">
        <v>66</v>
      </c>
      <c r="B85" s="65" t="s">
        <v>22</v>
      </c>
      <c r="C85" s="6" t="s">
        <v>395</v>
      </c>
      <c r="D85" s="48" t="s">
        <v>400</v>
      </c>
      <c r="E85" s="6" t="s">
        <v>19</v>
      </c>
      <c r="F85" s="6" t="s">
        <v>54</v>
      </c>
      <c r="G85" s="40" t="s">
        <v>398</v>
      </c>
      <c r="H85" s="49" t="s">
        <v>397</v>
      </c>
      <c r="I85" s="49" t="s">
        <v>396</v>
      </c>
      <c r="J85" s="49" t="s">
        <v>408</v>
      </c>
      <c r="K85" s="66" t="s">
        <v>399</v>
      </c>
      <c r="L85" s="69"/>
      <c r="M85" s="70"/>
      <c r="N85" s="69"/>
      <c r="O85" s="69"/>
      <c r="P85" s="69"/>
      <c r="Q85" s="54"/>
      <c r="R85" s="54"/>
      <c r="S85" s="69" t="s">
        <v>295</v>
      </c>
    </row>
    <row r="86" spans="1:19" ht="63.75" x14ac:dyDescent="0.2">
      <c r="A86" s="71">
        <v>67</v>
      </c>
      <c r="B86" s="65" t="s">
        <v>22</v>
      </c>
      <c r="C86" s="6" t="s">
        <v>411</v>
      </c>
      <c r="D86" s="48" t="s">
        <v>424</v>
      </c>
      <c r="E86" s="6" t="s">
        <v>19</v>
      </c>
      <c r="F86" s="6" t="s">
        <v>49</v>
      </c>
      <c r="G86" s="40" t="s">
        <v>412</v>
      </c>
      <c r="H86" s="49" t="s">
        <v>413</v>
      </c>
      <c r="I86" s="49" t="s">
        <v>415</v>
      </c>
      <c r="J86" s="49" t="s">
        <v>414</v>
      </c>
      <c r="K86" s="66" t="s">
        <v>416</v>
      </c>
      <c r="L86" s="69"/>
      <c r="M86" s="70"/>
      <c r="N86" s="69"/>
      <c r="O86" s="69"/>
      <c r="P86" s="69"/>
      <c r="Q86" s="54"/>
      <c r="R86" s="54"/>
      <c r="S86" s="69"/>
    </row>
    <row r="87" spans="1:19" ht="178.5" x14ac:dyDescent="0.2">
      <c r="A87" s="71">
        <v>68</v>
      </c>
      <c r="B87" s="65" t="s">
        <v>18</v>
      </c>
      <c r="C87" s="6" t="s">
        <v>418</v>
      </c>
      <c r="D87" s="48" t="s">
        <v>423</v>
      </c>
      <c r="E87" s="6" t="s">
        <v>21</v>
      </c>
      <c r="F87" s="6" t="s">
        <v>49</v>
      </c>
      <c r="G87" s="40" t="s">
        <v>419</v>
      </c>
      <c r="H87" s="49"/>
      <c r="I87" s="49" t="s">
        <v>420</v>
      </c>
      <c r="J87" s="49" t="s">
        <v>421</v>
      </c>
      <c r="K87" s="66" t="s">
        <v>422</v>
      </c>
      <c r="L87" s="69"/>
      <c r="M87" s="70"/>
      <c r="N87" s="69"/>
      <c r="O87" s="69"/>
      <c r="P87" s="69"/>
      <c r="Q87" s="54"/>
      <c r="R87" s="54"/>
      <c r="S87" s="69" t="s">
        <v>295</v>
      </c>
    </row>
  </sheetData>
  <autoFilter ref="A19:S86"/>
  <mergeCells count="25">
    <mergeCell ref="L17:L18"/>
    <mergeCell ref="M17:O17"/>
    <mergeCell ref="A16:R16"/>
    <mergeCell ref="G17:G18"/>
    <mergeCell ref="H17:H18"/>
    <mergeCell ref="I17:I18"/>
    <mergeCell ref="J17:J18"/>
    <mergeCell ref="K17:K18"/>
    <mergeCell ref="A17:A18"/>
    <mergeCell ref="B17:B18"/>
    <mergeCell ref="C17:C18"/>
    <mergeCell ref="D17:D18"/>
    <mergeCell ref="F17:F18"/>
    <mergeCell ref="Q17:Q18"/>
    <mergeCell ref="E17:E18"/>
    <mergeCell ref="S17:S18"/>
    <mergeCell ref="M10:O10"/>
    <mergeCell ref="M11:O11"/>
    <mergeCell ref="M12:O12"/>
    <mergeCell ref="M2:O2"/>
    <mergeCell ref="M3:O3"/>
    <mergeCell ref="M4:O4"/>
    <mergeCell ref="M5:O5"/>
    <mergeCell ref="M9:O9"/>
    <mergeCell ref="R17:R18"/>
  </mergeCells>
  <conditionalFormatting sqref="D20 D23 I72 D26 D83 D73:D79 D86">
    <cfRule type="expression" dxfId="351" priority="3030">
      <formula>NOT(ISBLANK($AQ20))</formula>
    </cfRule>
  </conditionalFormatting>
  <conditionalFormatting sqref="G20:I20 G23:K23 G26:K26 G83:K83 G75:K79 G86:K86">
    <cfRule type="expression" dxfId="350" priority="3029">
      <formula>AND(ISBLANK(G20),ISTEXT($G20))</formula>
    </cfRule>
  </conditionalFormatting>
  <conditionalFormatting sqref="J20">
    <cfRule type="expression" dxfId="349" priority="3028">
      <formula>AND(ISBLANK(J20),ISTEXT($G20))</formula>
    </cfRule>
  </conditionalFormatting>
  <conditionalFormatting sqref="K20">
    <cfRule type="expression" dxfId="348" priority="3027">
      <formula>AND(ISBLANK(K20),ISTEXT($G20))</formula>
    </cfRule>
  </conditionalFormatting>
  <conditionalFormatting sqref="D21">
    <cfRule type="expression" dxfId="347" priority="2962">
      <formula>NOT(ISBLANK($AQ21))</formula>
    </cfRule>
  </conditionalFormatting>
  <conditionalFormatting sqref="G21:I21">
    <cfRule type="expression" dxfId="346" priority="2961">
      <formula>AND(ISBLANK(G21),ISTEXT($G21))</formula>
    </cfRule>
  </conditionalFormatting>
  <conditionalFormatting sqref="J21">
    <cfRule type="expression" dxfId="345" priority="2960">
      <formula>AND(ISBLANK(J21),ISTEXT($G21))</formula>
    </cfRule>
  </conditionalFormatting>
  <conditionalFormatting sqref="K21">
    <cfRule type="expression" dxfId="344" priority="2959">
      <formula>AND(ISBLANK(K21),ISTEXT($G21))</formula>
    </cfRule>
  </conditionalFormatting>
  <conditionalFormatting sqref="D25">
    <cfRule type="expression" dxfId="343" priority="2777">
      <formula>NOT(ISBLANK($AQ25))</formula>
    </cfRule>
  </conditionalFormatting>
  <conditionalFormatting sqref="F31">
    <cfRule type="expression" dxfId="342" priority="2157">
      <formula>NOT(ISBLANK($AR31))</formula>
    </cfRule>
  </conditionalFormatting>
  <conditionalFormatting sqref="G31">
    <cfRule type="expression" dxfId="341" priority="2156">
      <formula>AND(ISBLANK(G31),ISTEXT($H31))</formula>
    </cfRule>
  </conditionalFormatting>
  <conditionalFormatting sqref="H31">
    <cfRule type="expression" dxfId="340" priority="2155">
      <formula>AND(ISBLANK(H31),ISTEXT($H31))</formula>
    </cfRule>
  </conditionalFormatting>
  <conditionalFormatting sqref="I31">
    <cfRule type="expression" dxfId="339" priority="2154">
      <formula>AND(ISBLANK(I31),ISTEXT($H31))</formula>
    </cfRule>
  </conditionalFormatting>
  <conditionalFormatting sqref="J31">
    <cfRule type="expression" dxfId="338" priority="2153">
      <formula>AND(ISBLANK(J31),ISTEXT($H31))</formula>
    </cfRule>
  </conditionalFormatting>
  <conditionalFormatting sqref="K31">
    <cfRule type="expression" dxfId="337" priority="2152">
      <formula>AND(ISBLANK(K31),ISTEXT($H31))</formula>
    </cfRule>
  </conditionalFormatting>
  <conditionalFormatting sqref="L31">
    <cfRule type="expression" dxfId="336" priority="2151">
      <formula>AND(ISBLANK(L31),ISTEXT($H31))</formula>
    </cfRule>
  </conditionalFormatting>
  <conditionalFormatting sqref="H25">
    <cfRule type="expression" dxfId="335" priority="3102">
      <formula>AND(ISBLANK(H25),ISTEXT(#REF!))</formula>
    </cfRule>
  </conditionalFormatting>
  <conditionalFormatting sqref="E31">
    <cfRule type="expression" dxfId="334" priority="1418">
      <formula>NOT(ISBLANK($AR31))</formula>
    </cfRule>
  </conditionalFormatting>
  <conditionalFormatting sqref="F32">
    <cfRule type="expression" dxfId="333" priority="1178">
      <formula>NOT(ISBLANK($AR32))</formula>
    </cfRule>
  </conditionalFormatting>
  <conditionalFormatting sqref="G32">
    <cfRule type="expression" dxfId="332" priority="1177">
      <formula>AND(ISBLANK(G32),ISTEXT($H32))</formula>
    </cfRule>
  </conditionalFormatting>
  <conditionalFormatting sqref="H32">
    <cfRule type="expression" dxfId="331" priority="1176">
      <formula>AND(ISBLANK(H32),ISTEXT($H32))</formula>
    </cfRule>
  </conditionalFormatting>
  <conditionalFormatting sqref="I32">
    <cfRule type="expression" dxfId="330" priority="1175">
      <formula>AND(ISBLANK(I32),ISTEXT($H32))</formula>
    </cfRule>
  </conditionalFormatting>
  <conditionalFormatting sqref="J32">
    <cfRule type="expression" dxfId="329" priority="1174">
      <formula>AND(ISBLANK(J32),ISTEXT($H32))</formula>
    </cfRule>
  </conditionalFormatting>
  <conditionalFormatting sqref="K32">
    <cfRule type="expression" dxfId="328" priority="1173">
      <formula>AND(ISBLANK(K32),ISTEXT($H32))</formula>
    </cfRule>
  </conditionalFormatting>
  <conditionalFormatting sqref="L32">
    <cfRule type="expression" dxfId="327" priority="1172">
      <formula>AND(ISBLANK(L32),ISTEXT($H32))</formula>
    </cfRule>
  </conditionalFormatting>
  <conditionalFormatting sqref="E32">
    <cfRule type="expression" dxfId="326" priority="1171">
      <formula>NOT(ISBLANK($AR32))</formula>
    </cfRule>
  </conditionalFormatting>
  <conditionalFormatting sqref="F33">
    <cfRule type="expression" dxfId="325" priority="1014">
      <formula>NOT(ISBLANK($AR33))</formula>
    </cfRule>
  </conditionalFormatting>
  <conditionalFormatting sqref="G33">
    <cfRule type="expression" dxfId="324" priority="1013">
      <formula>AND(ISBLANK(G33),ISTEXT($H33))</formula>
    </cfRule>
  </conditionalFormatting>
  <conditionalFormatting sqref="H33">
    <cfRule type="expression" dxfId="323" priority="1012">
      <formula>AND(ISBLANK(H33),ISTEXT($H33))</formula>
    </cfRule>
  </conditionalFormatting>
  <conditionalFormatting sqref="I33">
    <cfRule type="expression" dxfId="322" priority="1011">
      <formula>AND(ISBLANK(I33),ISTEXT($H33))</formula>
    </cfRule>
  </conditionalFormatting>
  <conditionalFormatting sqref="J33">
    <cfRule type="expression" dxfId="321" priority="1010">
      <formula>AND(ISBLANK(J33),ISTEXT($H33))</formula>
    </cfRule>
  </conditionalFormatting>
  <conditionalFormatting sqref="K33">
    <cfRule type="expression" dxfId="320" priority="1009">
      <formula>AND(ISBLANK(K33),ISTEXT($H33))</formula>
    </cfRule>
  </conditionalFormatting>
  <conditionalFormatting sqref="L33">
    <cfRule type="expression" dxfId="319" priority="1008">
      <formula>AND(ISBLANK(L33),ISTEXT($H33))</formula>
    </cfRule>
  </conditionalFormatting>
  <conditionalFormatting sqref="E33">
    <cfRule type="expression" dxfId="318" priority="1007">
      <formula>NOT(ISBLANK($AR33))</formula>
    </cfRule>
  </conditionalFormatting>
  <conditionalFormatting sqref="D22">
    <cfRule type="expression" dxfId="317" priority="908">
      <formula>NOT(ISBLANK($AQ22))</formula>
    </cfRule>
  </conditionalFormatting>
  <conditionalFormatting sqref="G22:I22">
    <cfRule type="expression" dxfId="316" priority="907">
      <formula>AND(ISBLANK(G22),ISTEXT($G22))</formula>
    </cfRule>
  </conditionalFormatting>
  <conditionalFormatting sqref="J22">
    <cfRule type="expression" dxfId="315" priority="906">
      <formula>AND(ISBLANK(J22),ISTEXT($G22))</formula>
    </cfRule>
  </conditionalFormatting>
  <conditionalFormatting sqref="K22">
    <cfRule type="expression" dxfId="314" priority="905">
      <formula>AND(ISBLANK(K22),ISTEXT($G22))</formula>
    </cfRule>
  </conditionalFormatting>
  <conditionalFormatting sqref="F35">
    <cfRule type="expression" dxfId="313" priority="852">
      <formula>NOT(ISBLANK($AR35))</formula>
    </cfRule>
  </conditionalFormatting>
  <conditionalFormatting sqref="G35">
    <cfRule type="expression" dxfId="312" priority="851">
      <formula>AND(ISBLANK(G35),ISTEXT($H35))</formula>
    </cfRule>
  </conditionalFormatting>
  <conditionalFormatting sqref="H35">
    <cfRule type="expression" dxfId="311" priority="850">
      <formula>AND(ISBLANK(H35),ISTEXT($H35))</formula>
    </cfRule>
  </conditionalFormatting>
  <conditionalFormatting sqref="I35">
    <cfRule type="expression" dxfId="310" priority="849">
      <formula>AND(ISBLANK(I35),ISTEXT($H35))</formula>
    </cfRule>
  </conditionalFormatting>
  <conditionalFormatting sqref="J35">
    <cfRule type="expression" dxfId="309" priority="848">
      <formula>AND(ISBLANK(J35),ISTEXT($H35))</formula>
    </cfRule>
  </conditionalFormatting>
  <conditionalFormatting sqref="K35">
    <cfRule type="expression" dxfId="308" priority="847">
      <formula>AND(ISBLANK(K35),ISTEXT($H35))</formula>
    </cfRule>
  </conditionalFormatting>
  <conditionalFormatting sqref="L35">
    <cfRule type="expression" dxfId="307" priority="846">
      <formula>AND(ISBLANK(L35),ISTEXT($H35))</formula>
    </cfRule>
  </conditionalFormatting>
  <conditionalFormatting sqref="E35">
    <cfRule type="expression" dxfId="306" priority="845">
      <formula>NOT(ISBLANK($AR35))</formula>
    </cfRule>
  </conditionalFormatting>
  <conditionalFormatting sqref="F38">
    <cfRule type="expression" dxfId="305" priority="798">
      <formula>NOT(ISBLANK($AR38))</formula>
    </cfRule>
  </conditionalFormatting>
  <conditionalFormatting sqref="G38">
    <cfRule type="expression" dxfId="304" priority="797">
      <formula>AND(ISBLANK(G38),ISTEXT($H38))</formula>
    </cfRule>
  </conditionalFormatting>
  <conditionalFormatting sqref="H38">
    <cfRule type="expression" dxfId="303" priority="796">
      <formula>AND(ISBLANK(H38),ISTEXT($H38))</formula>
    </cfRule>
  </conditionalFormatting>
  <conditionalFormatting sqref="I38">
    <cfRule type="expression" dxfId="302" priority="795">
      <formula>AND(ISBLANK(I38),ISTEXT($H38))</formula>
    </cfRule>
  </conditionalFormatting>
  <conditionalFormatting sqref="J38">
    <cfRule type="expression" dxfId="301" priority="794">
      <formula>AND(ISBLANK(J38),ISTEXT($H38))</formula>
    </cfRule>
  </conditionalFormatting>
  <conditionalFormatting sqref="K38">
    <cfRule type="expression" dxfId="300" priority="793">
      <formula>AND(ISBLANK(K38),ISTEXT($H38))</formula>
    </cfRule>
  </conditionalFormatting>
  <conditionalFormatting sqref="L38">
    <cfRule type="expression" dxfId="299" priority="792">
      <formula>AND(ISBLANK(L38),ISTEXT($H38))</formula>
    </cfRule>
  </conditionalFormatting>
  <conditionalFormatting sqref="E38">
    <cfRule type="expression" dxfId="298" priority="791">
      <formula>NOT(ISBLANK($AR38))</formula>
    </cfRule>
  </conditionalFormatting>
  <conditionalFormatting sqref="F39">
    <cfRule type="expression" dxfId="297" priority="754">
      <formula>NOT(ISBLANK($AR39))</formula>
    </cfRule>
  </conditionalFormatting>
  <conditionalFormatting sqref="G39">
    <cfRule type="expression" dxfId="296" priority="753">
      <formula>AND(ISBLANK(G39),ISTEXT($H39))</formula>
    </cfRule>
  </conditionalFormatting>
  <conditionalFormatting sqref="H39">
    <cfRule type="expression" dxfId="295" priority="752">
      <formula>AND(ISBLANK(H39),ISTEXT($H39))</formula>
    </cfRule>
  </conditionalFormatting>
  <conditionalFormatting sqref="I39">
    <cfRule type="expression" dxfId="294" priority="751">
      <formula>AND(ISBLANK(I39),ISTEXT($H39))</formula>
    </cfRule>
  </conditionalFormatting>
  <conditionalFormatting sqref="J39">
    <cfRule type="expression" dxfId="293" priority="750">
      <formula>AND(ISBLANK(J39),ISTEXT($H39))</formula>
    </cfRule>
  </conditionalFormatting>
  <conditionalFormatting sqref="K39">
    <cfRule type="expression" dxfId="292" priority="749">
      <formula>AND(ISBLANK(K39),ISTEXT($H39))</formula>
    </cfRule>
  </conditionalFormatting>
  <conditionalFormatting sqref="L39">
    <cfRule type="expression" dxfId="291" priority="748">
      <formula>AND(ISBLANK(L39),ISTEXT($H39))</formula>
    </cfRule>
  </conditionalFormatting>
  <conditionalFormatting sqref="E39">
    <cfRule type="expression" dxfId="290" priority="747">
      <formula>NOT(ISBLANK($AR39))</formula>
    </cfRule>
  </conditionalFormatting>
  <conditionalFormatting sqref="F40">
    <cfRule type="expression" dxfId="289" priority="698">
      <formula>NOT(ISBLANK($AR40))</formula>
    </cfRule>
  </conditionalFormatting>
  <conditionalFormatting sqref="G40">
    <cfRule type="expression" dxfId="288" priority="697">
      <formula>AND(ISBLANK(G40),ISTEXT($H40))</formula>
    </cfRule>
  </conditionalFormatting>
  <conditionalFormatting sqref="H40">
    <cfRule type="expression" dxfId="287" priority="696">
      <formula>AND(ISBLANK(H40),ISTEXT($H40))</formula>
    </cfRule>
  </conditionalFormatting>
  <conditionalFormatting sqref="I40">
    <cfRule type="expression" dxfId="286" priority="695">
      <formula>AND(ISBLANK(I40),ISTEXT($H40))</formula>
    </cfRule>
  </conditionalFormatting>
  <conditionalFormatting sqref="J40">
    <cfRule type="expression" dxfId="285" priority="694">
      <formula>AND(ISBLANK(J40),ISTEXT($H40))</formula>
    </cfRule>
  </conditionalFormatting>
  <conditionalFormatting sqref="K40">
    <cfRule type="expression" dxfId="284" priority="693">
      <formula>AND(ISBLANK(K40),ISTEXT($H40))</formula>
    </cfRule>
  </conditionalFormatting>
  <conditionalFormatting sqref="L40">
    <cfRule type="expression" dxfId="283" priority="692">
      <formula>AND(ISBLANK(L40),ISTEXT($H40))</formula>
    </cfRule>
  </conditionalFormatting>
  <conditionalFormatting sqref="E40">
    <cfRule type="expression" dxfId="282" priority="691">
      <formula>NOT(ISBLANK($AR40))</formula>
    </cfRule>
  </conditionalFormatting>
  <conditionalFormatting sqref="F42">
    <cfRule type="expression" dxfId="281" priority="658">
      <formula>NOT(ISBLANK($AR42))</formula>
    </cfRule>
  </conditionalFormatting>
  <conditionalFormatting sqref="G42">
    <cfRule type="expression" dxfId="280" priority="657">
      <formula>AND(ISBLANK(G42),ISTEXT($H42))</formula>
    </cfRule>
  </conditionalFormatting>
  <conditionalFormatting sqref="H42">
    <cfRule type="expression" dxfId="279" priority="656">
      <formula>AND(ISBLANK(H42),ISTEXT($H42))</formula>
    </cfRule>
  </conditionalFormatting>
  <conditionalFormatting sqref="I42">
    <cfRule type="expression" dxfId="278" priority="655">
      <formula>AND(ISBLANK(I42),ISTEXT($H42))</formula>
    </cfRule>
  </conditionalFormatting>
  <conditionalFormatting sqref="J42">
    <cfRule type="expression" dxfId="277" priority="654">
      <formula>AND(ISBLANK(J42),ISTEXT($H42))</formula>
    </cfRule>
  </conditionalFormatting>
  <conditionalFormatting sqref="K42">
    <cfRule type="expression" dxfId="276" priority="653">
      <formula>AND(ISBLANK(K42),ISTEXT($H42))</formula>
    </cfRule>
  </conditionalFormatting>
  <conditionalFormatting sqref="L42">
    <cfRule type="expression" dxfId="275" priority="652">
      <formula>AND(ISBLANK(L42),ISTEXT($H42))</formula>
    </cfRule>
  </conditionalFormatting>
  <conditionalFormatting sqref="E42">
    <cfRule type="expression" dxfId="274" priority="651">
      <formula>NOT(ISBLANK($AR42))</formula>
    </cfRule>
  </conditionalFormatting>
  <conditionalFormatting sqref="F43">
    <cfRule type="expression" dxfId="273" priority="638">
      <formula>NOT(ISBLANK($AR43))</formula>
    </cfRule>
  </conditionalFormatting>
  <conditionalFormatting sqref="G43">
    <cfRule type="expression" dxfId="272" priority="637">
      <formula>AND(ISBLANK(G43),ISTEXT($H43))</formula>
    </cfRule>
  </conditionalFormatting>
  <conditionalFormatting sqref="H43">
    <cfRule type="expression" dxfId="271" priority="636">
      <formula>AND(ISBLANK(H43),ISTEXT($H43))</formula>
    </cfRule>
  </conditionalFormatting>
  <conditionalFormatting sqref="I43">
    <cfRule type="expression" dxfId="270" priority="635">
      <formula>AND(ISBLANK(I43),ISTEXT($H43))</formula>
    </cfRule>
  </conditionalFormatting>
  <conditionalFormatting sqref="J43">
    <cfRule type="expression" dxfId="269" priority="634">
      <formula>AND(ISBLANK(J43),ISTEXT($H43))</formula>
    </cfRule>
  </conditionalFormatting>
  <conditionalFormatting sqref="K43">
    <cfRule type="expression" dxfId="268" priority="633">
      <formula>AND(ISBLANK(K43),ISTEXT($H43))</formula>
    </cfRule>
  </conditionalFormatting>
  <conditionalFormatting sqref="L43">
    <cfRule type="expression" dxfId="267" priority="632">
      <formula>AND(ISBLANK(L43),ISTEXT($H43))</formula>
    </cfRule>
  </conditionalFormatting>
  <conditionalFormatting sqref="E43">
    <cfRule type="expression" dxfId="266" priority="631">
      <formula>NOT(ISBLANK($AR43))</formula>
    </cfRule>
  </conditionalFormatting>
  <conditionalFormatting sqref="F41">
    <cfRule type="expression" dxfId="265" priority="599">
      <formula>NOT(ISBLANK($AR41))</formula>
    </cfRule>
  </conditionalFormatting>
  <conditionalFormatting sqref="G41">
    <cfRule type="expression" dxfId="264" priority="598">
      <formula>AND(ISBLANK(G41),ISTEXT($H41))</formula>
    </cfRule>
  </conditionalFormatting>
  <conditionalFormatting sqref="H41">
    <cfRule type="expression" dxfId="263" priority="597">
      <formula>AND(ISBLANK(H41),ISTEXT($H41))</formula>
    </cfRule>
  </conditionalFormatting>
  <conditionalFormatting sqref="I41">
    <cfRule type="expression" dxfId="262" priority="596">
      <formula>AND(ISBLANK(I41),ISTEXT($H41))</formula>
    </cfRule>
  </conditionalFormatting>
  <conditionalFormatting sqref="J41">
    <cfRule type="expression" dxfId="261" priority="595">
      <formula>AND(ISBLANK(J41),ISTEXT($H41))</formula>
    </cfRule>
  </conditionalFormatting>
  <conditionalFormatting sqref="K41">
    <cfRule type="expression" dxfId="260" priority="594">
      <formula>AND(ISBLANK(K41),ISTEXT($H41))</formula>
    </cfRule>
  </conditionalFormatting>
  <conditionalFormatting sqref="L41">
    <cfRule type="expression" dxfId="259" priority="593">
      <formula>AND(ISBLANK(L41),ISTEXT($H41))</formula>
    </cfRule>
  </conditionalFormatting>
  <conditionalFormatting sqref="E41">
    <cfRule type="expression" dxfId="258" priority="592">
      <formula>NOT(ISBLANK($AR41))</formula>
    </cfRule>
  </conditionalFormatting>
  <conditionalFormatting sqref="F44">
    <cfRule type="expression" dxfId="257" priority="591">
      <formula>NOT(ISBLANK($AR44))</formula>
    </cfRule>
  </conditionalFormatting>
  <conditionalFormatting sqref="G44">
    <cfRule type="expression" dxfId="256" priority="590">
      <formula>AND(ISBLANK(G44),ISTEXT($H44))</formula>
    </cfRule>
  </conditionalFormatting>
  <conditionalFormatting sqref="H44">
    <cfRule type="expression" dxfId="255" priority="589">
      <formula>AND(ISBLANK(H44),ISTEXT($H44))</formula>
    </cfRule>
  </conditionalFormatting>
  <conditionalFormatting sqref="I44">
    <cfRule type="expression" dxfId="254" priority="588">
      <formula>AND(ISBLANK(I44),ISTEXT($H44))</formula>
    </cfRule>
  </conditionalFormatting>
  <conditionalFormatting sqref="J44">
    <cfRule type="expression" dxfId="253" priority="587">
      <formula>AND(ISBLANK(J44),ISTEXT($H44))</formula>
    </cfRule>
  </conditionalFormatting>
  <conditionalFormatting sqref="K44">
    <cfRule type="expression" dxfId="252" priority="586">
      <formula>AND(ISBLANK(K44),ISTEXT($H44))</formula>
    </cfRule>
  </conditionalFormatting>
  <conditionalFormatting sqref="L44">
    <cfRule type="expression" dxfId="251" priority="585">
      <formula>AND(ISBLANK(L44),ISTEXT($H44))</formula>
    </cfRule>
  </conditionalFormatting>
  <conditionalFormatting sqref="E44">
    <cfRule type="expression" dxfId="250" priority="584">
      <formula>NOT(ISBLANK($AR44))</formula>
    </cfRule>
  </conditionalFormatting>
  <conditionalFormatting sqref="F37">
    <cfRule type="expression" dxfId="249" priority="543">
      <formula>NOT(ISBLANK($AR37))</formula>
    </cfRule>
  </conditionalFormatting>
  <conditionalFormatting sqref="G37">
    <cfRule type="expression" dxfId="248" priority="542">
      <formula>AND(ISBLANK(G37),ISTEXT($H37))</formula>
    </cfRule>
  </conditionalFormatting>
  <conditionalFormatting sqref="H37">
    <cfRule type="expression" dxfId="247" priority="541">
      <formula>AND(ISBLANK(H37),ISTEXT($H37))</formula>
    </cfRule>
  </conditionalFormatting>
  <conditionalFormatting sqref="I37">
    <cfRule type="expression" dxfId="246" priority="540">
      <formula>AND(ISBLANK(I37),ISTEXT($H37))</formula>
    </cfRule>
  </conditionalFormatting>
  <conditionalFormatting sqref="J37">
    <cfRule type="expression" dxfId="245" priority="539">
      <formula>AND(ISBLANK(J37),ISTEXT($H37))</formula>
    </cfRule>
  </conditionalFormatting>
  <conditionalFormatting sqref="K37">
    <cfRule type="expression" dxfId="244" priority="538">
      <formula>AND(ISBLANK(K37),ISTEXT($H37))</formula>
    </cfRule>
  </conditionalFormatting>
  <conditionalFormatting sqref="L37">
    <cfRule type="expression" dxfId="243" priority="537">
      <formula>AND(ISBLANK(L37),ISTEXT($H37))</formula>
    </cfRule>
  </conditionalFormatting>
  <conditionalFormatting sqref="E37">
    <cfRule type="expression" dxfId="242" priority="536">
      <formula>NOT(ISBLANK($AR37))</formula>
    </cfRule>
  </conditionalFormatting>
  <conditionalFormatting sqref="F36">
    <cfRule type="expression" dxfId="241" priority="535">
      <formula>NOT(ISBLANK($AR36))</formula>
    </cfRule>
  </conditionalFormatting>
  <conditionalFormatting sqref="G36">
    <cfRule type="expression" dxfId="240" priority="534">
      <formula>AND(ISBLANK(G36),ISTEXT($H36))</formula>
    </cfRule>
  </conditionalFormatting>
  <conditionalFormatting sqref="H36">
    <cfRule type="expression" dxfId="239" priority="533">
      <formula>AND(ISBLANK(H36),ISTEXT($H36))</formula>
    </cfRule>
  </conditionalFormatting>
  <conditionalFormatting sqref="I36">
    <cfRule type="expression" dxfId="238" priority="532">
      <formula>AND(ISBLANK(I36),ISTEXT($H36))</formula>
    </cfRule>
  </conditionalFormatting>
  <conditionalFormatting sqref="J36">
    <cfRule type="expression" dxfId="237" priority="531">
      <formula>AND(ISBLANK(J36),ISTEXT($H36))</formula>
    </cfRule>
  </conditionalFormatting>
  <conditionalFormatting sqref="K36">
    <cfRule type="expression" dxfId="236" priority="530">
      <formula>AND(ISBLANK(K36),ISTEXT($H36))</formula>
    </cfRule>
  </conditionalFormatting>
  <conditionalFormatting sqref="L36">
    <cfRule type="expression" dxfId="235" priority="529">
      <formula>AND(ISBLANK(L36),ISTEXT($H36))</formula>
    </cfRule>
  </conditionalFormatting>
  <conditionalFormatting sqref="E36">
    <cfRule type="expression" dxfId="234" priority="528">
      <formula>NOT(ISBLANK($AR36))</formula>
    </cfRule>
  </conditionalFormatting>
  <conditionalFormatting sqref="G25 I25:K25">
    <cfRule type="expression" dxfId="233" priority="3103">
      <formula>AND(ISBLANK(G25),ISTEXT(#REF!))</formula>
    </cfRule>
  </conditionalFormatting>
  <conditionalFormatting sqref="F46">
    <cfRule type="expression" dxfId="232" priority="519">
      <formula>NOT(ISBLANK($AR46))</formula>
    </cfRule>
  </conditionalFormatting>
  <conditionalFormatting sqref="G46">
    <cfRule type="expression" dxfId="231" priority="518">
      <formula>AND(ISBLANK(G46),ISTEXT($H46))</formula>
    </cfRule>
  </conditionalFormatting>
  <conditionalFormatting sqref="H46">
    <cfRule type="expression" dxfId="230" priority="517">
      <formula>AND(ISBLANK(H46),ISTEXT($H46))</formula>
    </cfRule>
  </conditionalFormatting>
  <conditionalFormatting sqref="J46">
    <cfRule type="expression" dxfId="229" priority="515">
      <formula>AND(ISBLANK(J46),ISTEXT($H46))</formula>
    </cfRule>
  </conditionalFormatting>
  <conditionalFormatting sqref="K46">
    <cfRule type="expression" dxfId="228" priority="514">
      <formula>AND(ISBLANK(K46),ISTEXT($H46))</formula>
    </cfRule>
  </conditionalFormatting>
  <conditionalFormatting sqref="L46">
    <cfRule type="expression" dxfId="227" priority="513">
      <formula>AND(ISBLANK(L46),ISTEXT($H46))</formula>
    </cfRule>
  </conditionalFormatting>
  <conditionalFormatting sqref="E46">
    <cfRule type="expression" dxfId="226" priority="512">
      <formula>NOT(ISBLANK($AR46))</formula>
    </cfRule>
  </conditionalFormatting>
  <conditionalFormatting sqref="F45">
    <cfRule type="expression" dxfId="225" priority="495">
      <formula>NOT(ISBLANK($AR45))</formula>
    </cfRule>
  </conditionalFormatting>
  <conditionalFormatting sqref="G45">
    <cfRule type="expression" dxfId="224" priority="494">
      <formula>AND(ISBLANK(G45),ISTEXT($H45))</formula>
    </cfRule>
  </conditionalFormatting>
  <conditionalFormatting sqref="H45">
    <cfRule type="expression" dxfId="223" priority="493">
      <formula>AND(ISBLANK(H45),ISTEXT($H45))</formula>
    </cfRule>
  </conditionalFormatting>
  <conditionalFormatting sqref="I45">
    <cfRule type="expression" dxfId="222" priority="492">
      <formula>AND(ISBLANK(I45),ISTEXT($H45))</formula>
    </cfRule>
  </conditionalFormatting>
  <conditionalFormatting sqref="J45">
    <cfRule type="expression" dxfId="221" priority="491">
      <formula>AND(ISBLANK(J45),ISTEXT($H45))</formula>
    </cfRule>
  </conditionalFormatting>
  <conditionalFormatting sqref="K45">
    <cfRule type="expression" dxfId="220" priority="490">
      <formula>AND(ISBLANK(K45),ISTEXT($H45))</formula>
    </cfRule>
  </conditionalFormatting>
  <conditionalFormatting sqref="L45">
    <cfRule type="expression" dxfId="219" priority="489">
      <formula>AND(ISBLANK(L45),ISTEXT($H45))</formula>
    </cfRule>
  </conditionalFormatting>
  <conditionalFormatting sqref="E45">
    <cfRule type="expression" dxfId="218" priority="488">
      <formula>NOT(ISBLANK($AR45))</formula>
    </cfRule>
  </conditionalFormatting>
  <conditionalFormatting sqref="I46">
    <cfRule type="expression" dxfId="217" priority="487">
      <formula>AND(ISBLANK(I46),ISTEXT($F46))</formula>
    </cfRule>
  </conditionalFormatting>
  <conditionalFormatting sqref="F47">
    <cfRule type="expression" dxfId="216" priority="446">
      <formula>NOT(ISBLANK($AR47))</formula>
    </cfRule>
  </conditionalFormatting>
  <conditionalFormatting sqref="G47">
    <cfRule type="expression" dxfId="215" priority="445">
      <formula>AND(ISBLANK(G47),ISTEXT($H47))</formula>
    </cfRule>
  </conditionalFormatting>
  <conditionalFormatting sqref="H47">
    <cfRule type="expression" dxfId="214" priority="444">
      <formula>AND(ISBLANK(H47),ISTEXT($H47))</formula>
    </cfRule>
  </conditionalFormatting>
  <conditionalFormatting sqref="J47">
    <cfRule type="expression" dxfId="213" priority="443">
      <formula>AND(ISBLANK(J47),ISTEXT($H47))</formula>
    </cfRule>
  </conditionalFormatting>
  <conditionalFormatting sqref="K47">
    <cfRule type="expression" dxfId="212" priority="442">
      <formula>AND(ISBLANK(K47),ISTEXT($H47))</formula>
    </cfRule>
  </conditionalFormatting>
  <conditionalFormatting sqref="L47">
    <cfRule type="expression" dxfId="211" priority="441">
      <formula>AND(ISBLANK(L47),ISTEXT($H47))</formula>
    </cfRule>
  </conditionalFormatting>
  <conditionalFormatting sqref="E47">
    <cfRule type="expression" dxfId="210" priority="440">
      <formula>NOT(ISBLANK($AR47))</formula>
    </cfRule>
  </conditionalFormatting>
  <conditionalFormatting sqref="I47">
    <cfRule type="expression" dxfId="209" priority="439">
      <formula>AND(ISBLANK(I47),ISTEXT($F47))</formula>
    </cfRule>
  </conditionalFormatting>
  <conditionalFormatting sqref="F48">
    <cfRule type="expression" dxfId="208" priority="380">
      <formula>NOT(ISBLANK($AR48))</formula>
    </cfRule>
  </conditionalFormatting>
  <conditionalFormatting sqref="G48">
    <cfRule type="expression" dxfId="207" priority="379">
      <formula>AND(ISBLANK(G48),ISTEXT($H48))</formula>
    </cfRule>
  </conditionalFormatting>
  <conditionalFormatting sqref="H48">
    <cfRule type="expression" dxfId="206" priority="378">
      <formula>AND(ISBLANK(H48),ISTEXT($H48))</formula>
    </cfRule>
  </conditionalFormatting>
  <conditionalFormatting sqref="J48">
    <cfRule type="expression" dxfId="205" priority="377">
      <formula>AND(ISBLANK(J48),ISTEXT($H48))</formula>
    </cfRule>
  </conditionalFormatting>
  <conditionalFormatting sqref="K48">
    <cfRule type="expression" dxfId="204" priority="376">
      <formula>AND(ISBLANK(K48),ISTEXT($H48))</formula>
    </cfRule>
  </conditionalFormatting>
  <conditionalFormatting sqref="L48">
    <cfRule type="expression" dxfId="203" priority="375">
      <formula>AND(ISBLANK(L48),ISTEXT($H48))</formula>
    </cfRule>
  </conditionalFormatting>
  <conditionalFormatting sqref="E48">
    <cfRule type="expression" dxfId="202" priority="374">
      <formula>NOT(ISBLANK($AR48))</formula>
    </cfRule>
  </conditionalFormatting>
  <conditionalFormatting sqref="I48">
    <cfRule type="expression" dxfId="201" priority="373">
      <formula>AND(ISBLANK(I48),ISTEXT($F48))</formula>
    </cfRule>
  </conditionalFormatting>
  <conditionalFormatting sqref="F49">
    <cfRule type="expression" dxfId="200" priority="356">
      <formula>NOT(ISBLANK($AR49))</formula>
    </cfRule>
  </conditionalFormatting>
  <conditionalFormatting sqref="G49">
    <cfRule type="expression" dxfId="199" priority="355">
      <formula>AND(ISBLANK(G49),ISTEXT($H49))</formula>
    </cfRule>
  </conditionalFormatting>
  <conditionalFormatting sqref="H49">
    <cfRule type="expression" dxfId="198" priority="354">
      <formula>AND(ISBLANK(H49),ISTEXT($H49))</formula>
    </cfRule>
  </conditionalFormatting>
  <conditionalFormatting sqref="J49">
    <cfRule type="expression" dxfId="197" priority="353">
      <formula>AND(ISBLANK(J49),ISTEXT($H49))</formula>
    </cfRule>
  </conditionalFormatting>
  <conditionalFormatting sqref="K49">
    <cfRule type="expression" dxfId="196" priority="352">
      <formula>AND(ISBLANK(K49),ISTEXT($H49))</formula>
    </cfRule>
  </conditionalFormatting>
  <conditionalFormatting sqref="L49">
    <cfRule type="expression" dxfId="195" priority="351">
      <formula>AND(ISBLANK(L49),ISTEXT($H49))</formula>
    </cfRule>
  </conditionalFormatting>
  <conditionalFormatting sqref="E49">
    <cfRule type="expression" dxfId="194" priority="350">
      <formula>NOT(ISBLANK($AR49))</formula>
    </cfRule>
  </conditionalFormatting>
  <conditionalFormatting sqref="I49">
    <cfRule type="expression" dxfId="193" priority="349">
      <formula>AND(ISBLANK(I49),ISTEXT($F49))</formula>
    </cfRule>
  </conditionalFormatting>
  <conditionalFormatting sqref="F50">
    <cfRule type="expression" dxfId="192" priority="332">
      <formula>NOT(ISBLANK($AR50))</formula>
    </cfRule>
  </conditionalFormatting>
  <conditionalFormatting sqref="G50">
    <cfRule type="expression" dxfId="191" priority="331">
      <formula>AND(ISBLANK(G50),ISTEXT($H50))</formula>
    </cfRule>
  </conditionalFormatting>
  <conditionalFormatting sqref="H50">
    <cfRule type="expression" dxfId="190" priority="330">
      <formula>AND(ISBLANK(H50),ISTEXT($H50))</formula>
    </cfRule>
  </conditionalFormatting>
  <conditionalFormatting sqref="J50">
    <cfRule type="expression" dxfId="189" priority="329">
      <formula>AND(ISBLANK(J50),ISTEXT($H50))</formula>
    </cfRule>
  </conditionalFormatting>
  <conditionalFormatting sqref="K50">
    <cfRule type="expression" dxfId="188" priority="328">
      <formula>AND(ISBLANK(K50),ISTEXT($H50))</formula>
    </cfRule>
  </conditionalFormatting>
  <conditionalFormatting sqref="L50">
    <cfRule type="expression" dxfId="187" priority="327">
      <formula>AND(ISBLANK(L50),ISTEXT($H50))</formula>
    </cfRule>
  </conditionalFormatting>
  <conditionalFormatting sqref="E50">
    <cfRule type="expression" dxfId="186" priority="326">
      <formula>NOT(ISBLANK($AR50))</formula>
    </cfRule>
  </conditionalFormatting>
  <conditionalFormatting sqref="I50">
    <cfRule type="expression" dxfId="185" priority="325">
      <formula>AND(ISBLANK(I50),ISTEXT($F50))</formula>
    </cfRule>
  </conditionalFormatting>
  <conditionalFormatting sqref="F53">
    <cfRule type="expression" dxfId="184" priority="324">
      <formula>NOT(ISBLANK($AR53))</formula>
    </cfRule>
  </conditionalFormatting>
  <conditionalFormatting sqref="G53">
    <cfRule type="expression" dxfId="183" priority="323">
      <formula>AND(ISBLANK(G53),ISTEXT($H53))</formula>
    </cfRule>
  </conditionalFormatting>
  <conditionalFormatting sqref="H53">
    <cfRule type="expression" dxfId="182" priority="322">
      <formula>AND(ISBLANK(H53),ISTEXT($H53))</formula>
    </cfRule>
  </conditionalFormatting>
  <conditionalFormatting sqref="J53">
    <cfRule type="expression" dxfId="181" priority="321">
      <formula>AND(ISBLANK(J53),ISTEXT($H53))</formula>
    </cfRule>
  </conditionalFormatting>
  <conditionalFormatting sqref="K53">
    <cfRule type="expression" dxfId="180" priority="320">
      <formula>AND(ISBLANK(K53),ISTEXT($H53))</formula>
    </cfRule>
  </conditionalFormatting>
  <conditionalFormatting sqref="L53">
    <cfRule type="expression" dxfId="179" priority="319">
      <formula>AND(ISBLANK(L53),ISTEXT($H53))</formula>
    </cfRule>
  </conditionalFormatting>
  <conditionalFormatting sqref="E53">
    <cfRule type="expression" dxfId="178" priority="318">
      <formula>NOT(ISBLANK($AR53))</formula>
    </cfRule>
  </conditionalFormatting>
  <conditionalFormatting sqref="I53">
    <cfRule type="expression" dxfId="177" priority="317">
      <formula>AND(ISBLANK(I53),ISTEXT($F53))</formula>
    </cfRule>
  </conditionalFormatting>
  <conditionalFormatting sqref="F51">
    <cfRule type="expression" dxfId="176" priority="316">
      <formula>NOT(ISBLANK($AR51))</formula>
    </cfRule>
  </conditionalFormatting>
  <conditionalFormatting sqref="G51">
    <cfRule type="expression" dxfId="175" priority="315">
      <formula>AND(ISBLANK(G51),ISTEXT($H51))</formula>
    </cfRule>
  </conditionalFormatting>
  <conditionalFormatting sqref="H51">
    <cfRule type="expression" dxfId="174" priority="314">
      <formula>AND(ISBLANK(H51),ISTEXT($H51))</formula>
    </cfRule>
  </conditionalFormatting>
  <conditionalFormatting sqref="J51">
    <cfRule type="expression" dxfId="173" priority="313">
      <formula>AND(ISBLANK(J51),ISTEXT($H51))</formula>
    </cfRule>
  </conditionalFormatting>
  <conditionalFormatting sqref="K51">
    <cfRule type="expression" dxfId="172" priority="312">
      <formula>AND(ISBLANK(K51),ISTEXT($H51))</formula>
    </cfRule>
  </conditionalFormatting>
  <conditionalFormatting sqref="L51">
    <cfRule type="expression" dxfId="171" priority="311">
      <formula>AND(ISBLANK(L51),ISTEXT($H51))</formula>
    </cfRule>
  </conditionalFormatting>
  <conditionalFormatting sqref="E51">
    <cfRule type="expression" dxfId="170" priority="310">
      <formula>NOT(ISBLANK($AR51))</formula>
    </cfRule>
  </conditionalFormatting>
  <conditionalFormatting sqref="I51">
    <cfRule type="expression" dxfId="169" priority="309">
      <formula>AND(ISBLANK(I51),ISTEXT($F51))</formula>
    </cfRule>
  </conditionalFormatting>
  <conditionalFormatting sqref="F52">
    <cfRule type="expression" dxfId="168" priority="308">
      <formula>NOT(ISBLANK($AR52))</formula>
    </cfRule>
  </conditionalFormatting>
  <conditionalFormatting sqref="G52">
    <cfRule type="expression" dxfId="167" priority="307">
      <formula>AND(ISBLANK(G52),ISTEXT($H52))</formula>
    </cfRule>
  </conditionalFormatting>
  <conditionalFormatting sqref="H52">
    <cfRule type="expression" dxfId="166" priority="306">
      <formula>AND(ISBLANK(H52),ISTEXT($H52))</formula>
    </cfRule>
  </conditionalFormatting>
  <conditionalFormatting sqref="J52">
    <cfRule type="expression" dxfId="165" priority="305">
      <formula>AND(ISBLANK(J52),ISTEXT($H52))</formula>
    </cfRule>
  </conditionalFormatting>
  <conditionalFormatting sqref="K52">
    <cfRule type="expression" dxfId="164" priority="304">
      <formula>AND(ISBLANK(K52),ISTEXT($H52))</formula>
    </cfRule>
  </conditionalFormatting>
  <conditionalFormatting sqref="L52">
    <cfRule type="expression" dxfId="163" priority="303">
      <formula>AND(ISBLANK(L52),ISTEXT($H52))</formula>
    </cfRule>
  </conditionalFormatting>
  <conditionalFormatting sqref="E52">
    <cfRule type="expression" dxfId="162" priority="302">
      <formula>NOT(ISBLANK($AR52))</formula>
    </cfRule>
  </conditionalFormatting>
  <conditionalFormatting sqref="I52">
    <cfRule type="expression" dxfId="161" priority="301">
      <formula>AND(ISBLANK(I52),ISTEXT($F52))</formula>
    </cfRule>
  </conditionalFormatting>
  <conditionalFormatting sqref="F54">
    <cfRule type="expression" dxfId="160" priority="292">
      <formula>NOT(ISBLANK($AR54))</formula>
    </cfRule>
  </conditionalFormatting>
  <conditionalFormatting sqref="G54">
    <cfRule type="expression" dxfId="159" priority="291">
      <formula>AND(ISBLANK(G54),ISTEXT($H54))</formula>
    </cfRule>
  </conditionalFormatting>
  <conditionalFormatting sqref="H54">
    <cfRule type="expression" dxfId="158" priority="290">
      <formula>AND(ISBLANK(H54),ISTEXT($H54))</formula>
    </cfRule>
  </conditionalFormatting>
  <conditionalFormatting sqref="J54">
    <cfRule type="expression" dxfId="157" priority="289">
      <formula>AND(ISBLANK(J54),ISTEXT($H54))</formula>
    </cfRule>
  </conditionalFormatting>
  <conditionalFormatting sqref="K54">
    <cfRule type="expression" dxfId="156" priority="288">
      <formula>AND(ISBLANK(K54),ISTEXT($H54))</formula>
    </cfRule>
  </conditionalFormatting>
  <conditionalFormatting sqref="L54">
    <cfRule type="expression" dxfId="155" priority="287">
      <formula>AND(ISBLANK(L54),ISTEXT($H54))</formula>
    </cfRule>
  </conditionalFormatting>
  <conditionalFormatting sqref="E54">
    <cfRule type="expression" dxfId="154" priority="286">
      <formula>NOT(ISBLANK($AR54))</formula>
    </cfRule>
  </conditionalFormatting>
  <conditionalFormatting sqref="I54">
    <cfRule type="expression" dxfId="153" priority="285">
      <formula>AND(ISBLANK(I54),ISTEXT($F54))</formula>
    </cfRule>
  </conditionalFormatting>
  <conditionalFormatting sqref="F55">
    <cfRule type="expression" dxfId="152" priority="268">
      <formula>NOT(ISBLANK($AR55))</formula>
    </cfRule>
  </conditionalFormatting>
  <conditionalFormatting sqref="G55">
    <cfRule type="expression" dxfId="151" priority="267">
      <formula>AND(ISBLANK(G55),ISTEXT($H55))</formula>
    </cfRule>
  </conditionalFormatting>
  <conditionalFormatting sqref="H55">
    <cfRule type="expression" dxfId="150" priority="266">
      <formula>AND(ISBLANK(H55),ISTEXT($H55))</formula>
    </cfRule>
  </conditionalFormatting>
  <conditionalFormatting sqref="J55">
    <cfRule type="expression" dxfId="149" priority="265">
      <formula>AND(ISBLANK(J55),ISTEXT($H55))</formula>
    </cfRule>
  </conditionalFormatting>
  <conditionalFormatting sqref="K55">
    <cfRule type="expression" dxfId="148" priority="264">
      <formula>AND(ISBLANK(K55),ISTEXT($H55))</formula>
    </cfRule>
  </conditionalFormatting>
  <conditionalFormatting sqref="L55">
    <cfRule type="expression" dxfId="147" priority="263">
      <formula>AND(ISBLANK(L55),ISTEXT($H55))</formula>
    </cfRule>
  </conditionalFormatting>
  <conditionalFormatting sqref="E55">
    <cfRule type="expression" dxfId="146" priority="262">
      <formula>NOT(ISBLANK($AR55))</formula>
    </cfRule>
  </conditionalFormatting>
  <conditionalFormatting sqref="I55">
    <cfRule type="expression" dxfId="145" priority="261">
      <formula>AND(ISBLANK(I55),ISTEXT($F55))</formula>
    </cfRule>
  </conditionalFormatting>
  <conditionalFormatting sqref="F56">
    <cfRule type="expression" dxfId="144" priority="252">
      <formula>NOT(ISBLANK($AR56))</formula>
    </cfRule>
  </conditionalFormatting>
  <conditionalFormatting sqref="G56">
    <cfRule type="expression" dxfId="143" priority="251">
      <formula>AND(ISBLANK(G56),ISTEXT($H56))</formula>
    </cfRule>
  </conditionalFormatting>
  <conditionalFormatting sqref="H56">
    <cfRule type="expression" dxfId="142" priority="250">
      <formula>AND(ISBLANK(H56),ISTEXT($H56))</formula>
    </cfRule>
  </conditionalFormatting>
  <conditionalFormatting sqref="J56">
    <cfRule type="expression" dxfId="141" priority="249">
      <formula>AND(ISBLANK(J56),ISTEXT($H56))</formula>
    </cfRule>
  </conditionalFormatting>
  <conditionalFormatting sqref="K56">
    <cfRule type="expression" dxfId="140" priority="248">
      <formula>AND(ISBLANK(K56),ISTEXT($H56))</formula>
    </cfRule>
  </conditionalFormatting>
  <conditionalFormatting sqref="L56">
    <cfRule type="expression" dxfId="139" priority="247">
      <formula>AND(ISBLANK(L56),ISTEXT($H56))</formula>
    </cfRule>
  </conditionalFormatting>
  <conditionalFormatting sqref="E56">
    <cfRule type="expression" dxfId="138" priority="246">
      <formula>NOT(ISBLANK($AR56))</formula>
    </cfRule>
  </conditionalFormatting>
  <conditionalFormatting sqref="I56">
    <cfRule type="expression" dxfId="137" priority="245">
      <formula>AND(ISBLANK(I56),ISTEXT($F56))</formula>
    </cfRule>
  </conditionalFormatting>
  <conditionalFormatting sqref="F57">
    <cfRule type="expression" dxfId="136" priority="244">
      <formula>NOT(ISBLANK($AR57))</formula>
    </cfRule>
  </conditionalFormatting>
  <conditionalFormatting sqref="G57">
    <cfRule type="expression" dxfId="135" priority="243">
      <formula>AND(ISBLANK(G57),ISTEXT($H57))</formula>
    </cfRule>
  </conditionalFormatting>
  <conditionalFormatting sqref="H57">
    <cfRule type="expression" dxfId="134" priority="242">
      <formula>AND(ISBLANK(H57),ISTEXT($H57))</formula>
    </cfRule>
  </conditionalFormatting>
  <conditionalFormatting sqref="J57">
    <cfRule type="expression" dxfId="133" priority="241">
      <formula>AND(ISBLANK(J57),ISTEXT($H57))</formula>
    </cfRule>
  </conditionalFormatting>
  <conditionalFormatting sqref="K57">
    <cfRule type="expression" dxfId="132" priority="240">
      <formula>AND(ISBLANK(K57),ISTEXT($H57))</formula>
    </cfRule>
  </conditionalFormatting>
  <conditionalFormatting sqref="L57">
    <cfRule type="expression" dxfId="131" priority="239">
      <formula>AND(ISBLANK(L57),ISTEXT($H57))</formula>
    </cfRule>
  </conditionalFormatting>
  <conditionalFormatting sqref="E57">
    <cfRule type="expression" dxfId="130" priority="238">
      <formula>NOT(ISBLANK($AR57))</formula>
    </cfRule>
  </conditionalFormatting>
  <conditionalFormatting sqref="I57">
    <cfRule type="expression" dxfId="129" priority="237">
      <formula>AND(ISBLANK(I57),ISTEXT($F57))</formula>
    </cfRule>
  </conditionalFormatting>
  <conditionalFormatting sqref="F58">
    <cfRule type="expression" dxfId="128" priority="236">
      <formula>NOT(ISBLANK($AR58))</formula>
    </cfRule>
  </conditionalFormatting>
  <conditionalFormatting sqref="G58">
    <cfRule type="expression" dxfId="127" priority="235">
      <formula>AND(ISBLANK(G58),ISTEXT($H58))</formula>
    </cfRule>
  </conditionalFormatting>
  <conditionalFormatting sqref="H58">
    <cfRule type="expression" dxfId="126" priority="234">
      <formula>AND(ISBLANK(H58),ISTEXT($H58))</formula>
    </cfRule>
  </conditionalFormatting>
  <conditionalFormatting sqref="J58">
    <cfRule type="expression" dxfId="125" priority="233">
      <formula>AND(ISBLANK(J58),ISTEXT($H58))</formula>
    </cfRule>
  </conditionalFormatting>
  <conditionalFormatting sqref="K58">
    <cfRule type="expression" dxfId="124" priority="232">
      <formula>AND(ISBLANK(K58),ISTEXT($H58))</formula>
    </cfRule>
  </conditionalFormatting>
  <conditionalFormatting sqref="L58">
    <cfRule type="expression" dxfId="123" priority="231">
      <formula>AND(ISBLANK(L58),ISTEXT($H58))</formula>
    </cfRule>
  </conditionalFormatting>
  <conditionalFormatting sqref="E58">
    <cfRule type="expression" dxfId="122" priority="230">
      <formula>NOT(ISBLANK($AR58))</formula>
    </cfRule>
  </conditionalFormatting>
  <conditionalFormatting sqref="I58">
    <cfRule type="expression" dxfId="121" priority="229">
      <formula>AND(ISBLANK(I58),ISTEXT($F58))</formula>
    </cfRule>
  </conditionalFormatting>
  <conditionalFormatting sqref="F59">
    <cfRule type="expression" dxfId="120" priority="228">
      <formula>NOT(ISBLANK($AR59))</formula>
    </cfRule>
  </conditionalFormatting>
  <conditionalFormatting sqref="G59">
    <cfRule type="expression" dxfId="119" priority="227">
      <formula>AND(ISBLANK(G59),ISTEXT($H59))</formula>
    </cfRule>
  </conditionalFormatting>
  <conditionalFormatting sqref="H59">
    <cfRule type="expression" dxfId="118" priority="226">
      <formula>AND(ISBLANK(H59),ISTEXT($H59))</formula>
    </cfRule>
  </conditionalFormatting>
  <conditionalFormatting sqref="J59">
    <cfRule type="expression" dxfId="117" priority="225">
      <formula>AND(ISBLANK(J59),ISTEXT($H59))</formula>
    </cfRule>
  </conditionalFormatting>
  <conditionalFormatting sqref="K59">
    <cfRule type="expression" dxfId="116" priority="224">
      <formula>AND(ISBLANK(K59),ISTEXT($H59))</formula>
    </cfRule>
  </conditionalFormatting>
  <conditionalFormatting sqref="L59">
    <cfRule type="expression" dxfId="115" priority="223">
      <formula>AND(ISBLANK(L59),ISTEXT($H59))</formula>
    </cfRule>
  </conditionalFormatting>
  <conditionalFormatting sqref="E59">
    <cfRule type="expression" dxfId="114" priority="222">
      <formula>NOT(ISBLANK($AR59))</formula>
    </cfRule>
  </conditionalFormatting>
  <conditionalFormatting sqref="I59">
    <cfRule type="expression" dxfId="113" priority="221">
      <formula>AND(ISBLANK(I59),ISTEXT($F59))</formula>
    </cfRule>
  </conditionalFormatting>
  <conditionalFormatting sqref="F61">
    <cfRule type="expression" dxfId="112" priority="198">
      <formula>NOT(ISBLANK($AR61))</formula>
    </cfRule>
  </conditionalFormatting>
  <conditionalFormatting sqref="G61">
    <cfRule type="expression" dxfId="111" priority="197">
      <formula>AND(ISBLANK(G61),ISTEXT($H61))</formula>
    </cfRule>
  </conditionalFormatting>
  <conditionalFormatting sqref="H61">
    <cfRule type="expression" dxfId="110" priority="196">
      <formula>AND(ISBLANK(H61),ISTEXT($H61))</formula>
    </cfRule>
  </conditionalFormatting>
  <conditionalFormatting sqref="J61">
    <cfRule type="expression" dxfId="109" priority="195">
      <formula>AND(ISBLANK(J61),ISTEXT($H61))</formula>
    </cfRule>
  </conditionalFormatting>
  <conditionalFormatting sqref="K61">
    <cfRule type="expression" dxfId="108" priority="194">
      <formula>AND(ISBLANK(K61),ISTEXT($H61))</formula>
    </cfRule>
  </conditionalFormatting>
  <conditionalFormatting sqref="L61">
    <cfRule type="expression" dxfId="107" priority="193">
      <formula>AND(ISBLANK(L61),ISTEXT($H61))</formula>
    </cfRule>
  </conditionalFormatting>
  <conditionalFormatting sqref="E61">
    <cfRule type="expression" dxfId="106" priority="192">
      <formula>NOT(ISBLANK($AR61))</formula>
    </cfRule>
  </conditionalFormatting>
  <conditionalFormatting sqref="I61">
    <cfRule type="expression" dxfId="105" priority="191">
      <formula>AND(ISBLANK(I61),ISTEXT($F61))</formula>
    </cfRule>
  </conditionalFormatting>
  <conditionalFormatting sqref="F60">
    <cfRule type="expression" dxfId="104" priority="190">
      <formula>NOT(ISBLANK($AR60))</formula>
    </cfRule>
  </conditionalFormatting>
  <conditionalFormatting sqref="G60">
    <cfRule type="expression" dxfId="103" priority="189">
      <formula>AND(ISBLANK(G60),ISTEXT($H60))</formula>
    </cfRule>
  </conditionalFormatting>
  <conditionalFormatting sqref="H60">
    <cfRule type="expression" dxfId="102" priority="188">
      <formula>AND(ISBLANK(H60),ISTEXT($H60))</formula>
    </cfRule>
  </conditionalFormatting>
  <conditionalFormatting sqref="J60">
    <cfRule type="expression" dxfId="101" priority="187">
      <formula>AND(ISBLANK(J60),ISTEXT($H60))</formula>
    </cfRule>
  </conditionalFormatting>
  <conditionalFormatting sqref="K60">
    <cfRule type="expression" dxfId="100" priority="186">
      <formula>AND(ISBLANK(K60),ISTEXT($H60))</formula>
    </cfRule>
  </conditionalFormatting>
  <conditionalFormatting sqref="L60">
    <cfRule type="expression" dxfId="99" priority="185">
      <formula>AND(ISBLANK(L60),ISTEXT($H60))</formula>
    </cfRule>
  </conditionalFormatting>
  <conditionalFormatting sqref="E60">
    <cfRule type="expression" dxfId="98" priority="184">
      <formula>NOT(ISBLANK($AR60))</formula>
    </cfRule>
  </conditionalFormatting>
  <conditionalFormatting sqref="I60">
    <cfRule type="expression" dxfId="97" priority="183">
      <formula>AND(ISBLANK(I60),ISTEXT($F60))</formula>
    </cfRule>
  </conditionalFormatting>
  <conditionalFormatting sqref="F62">
    <cfRule type="expression" dxfId="96" priority="182">
      <formula>NOT(ISBLANK($AR62))</formula>
    </cfRule>
  </conditionalFormatting>
  <conditionalFormatting sqref="G62">
    <cfRule type="expression" dxfId="95" priority="181">
      <formula>AND(ISBLANK(G62),ISTEXT($H62))</formula>
    </cfRule>
  </conditionalFormatting>
  <conditionalFormatting sqref="H62">
    <cfRule type="expression" dxfId="94" priority="180">
      <formula>AND(ISBLANK(H62),ISTEXT($H62))</formula>
    </cfRule>
  </conditionalFormatting>
  <conditionalFormatting sqref="J62">
    <cfRule type="expression" dxfId="93" priority="179">
      <formula>AND(ISBLANK(J62),ISTEXT($H62))</formula>
    </cfRule>
  </conditionalFormatting>
  <conditionalFormatting sqref="K62">
    <cfRule type="expression" dxfId="92" priority="178">
      <formula>AND(ISBLANK(K62),ISTEXT($H62))</formula>
    </cfRule>
  </conditionalFormatting>
  <conditionalFormatting sqref="L62">
    <cfRule type="expression" dxfId="91" priority="177">
      <formula>AND(ISBLANK(L62),ISTEXT($H62))</formula>
    </cfRule>
  </conditionalFormatting>
  <conditionalFormatting sqref="E62">
    <cfRule type="expression" dxfId="90" priority="176">
      <formula>NOT(ISBLANK($AR62))</formula>
    </cfRule>
  </conditionalFormatting>
  <conditionalFormatting sqref="I62">
    <cfRule type="expression" dxfId="89" priority="175">
      <formula>AND(ISBLANK(I62),ISTEXT($F62))</formula>
    </cfRule>
  </conditionalFormatting>
  <conditionalFormatting sqref="F63">
    <cfRule type="expression" dxfId="88" priority="174">
      <formula>NOT(ISBLANK($AR63))</formula>
    </cfRule>
  </conditionalFormatting>
  <conditionalFormatting sqref="G63">
    <cfRule type="expression" dxfId="87" priority="173">
      <formula>AND(ISBLANK(G63),ISTEXT($H63))</formula>
    </cfRule>
  </conditionalFormatting>
  <conditionalFormatting sqref="H63">
    <cfRule type="expression" dxfId="86" priority="172">
      <formula>AND(ISBLANK(H63),ISTEXT($H63))</formula>
    </cfRule>
  </conditionalFormatting>
  <conditionalFormatting sqref="J63">
    <cfRule type="expression" dxfId="85" priority="171">
      <formula>AND(ISBLANK(J63),ISTEXT($H63))</formula>
    </cfRule>
  </conditionalFormatting>
  <conditionalFormatting sqref="K63">
    <cfRule type="expression" dxfId="84" priority="170">
      <formula>AND(ISBLANK(K63),ISTEXT($H63))</formula>
    </cfRule>
  </conditionalFormatting>
  <conditionalFormatting sqref="L63">
    <cfRule type="expression" dxfId="83" priority="169">
      <formula>AND(ISBLANK(L63),ISTEXT($H63))</formula>
    </cfRule>
  </conditionalFormatting>
  <conditionalFormatting sqref="E63">
    <cfRule type="expression" dxfId="82" priority="168">
      <formula>NOT(ISBLANK($AR63))</formula>
    </cfRule>
  </conditionalFormatting>
  <conditionalFormatting sqref="I63">
    <cfRule type="expression" dxfId="81" priority="167">
      <formula>AND(ISBLANK(I63),ISTEXT($F63))</formula>
    </cfRule>
  </conditionalFormatting>
  <conditionalFormatting sqref="F64">
    <cfRule type="expression" dxfId="80" priority="158">
      <formula>NOT(ISBLANK($AR64))</formula>
    </cfRule>
  </conditionalFormatting>
  <conditionalFormatting sqref="G64">
    <cfRule type="expression" dxfId="79" priority="157">
      <formula>AND(ISBLANK(G64),ISTEXT($H64))</formula>
    </cfRule>
  </conditionalFormatting>
  <conditionalFormatting sqref="H64">
    <cfRule type="expression" dxfId="78" priority="156">
      <formula>AND(ISBLANK(H64),ISTEXT($H64))</formula>
    </cfRule>
  </conditionalFormatting>
  <conditionalFormatting sqref="J64">
    <cfRule type="expression" dxfId="77" priority="155">
      <formula>AND(ISBLANK(J64),ISTEXT($H64))</formula>
    </cfRule>
  </conditionalFormatting>
  <conditionalFormatting sqref="K64">
    <cfRule type="expression" dxfId="76" priority="154">
      <formula>AND(ISBLANK(K64),ISTEXT($H64))</formula>
    </cfRule>
  </conditionalFormatting>
  <conditionalFormatting sqref="L64">
    <cfRule type="expression" dxfId="75" priority="153">
      <formula>AND(ISBLANK(L64),ISTEXT($H64))</formula>
    </cfRule>
  </conditionalFormatting>
  <conditionalFormatting sqref="E64">
    <cfRule type="expression" dxfId="74" priority="152">
      <formula>NOT(ISBLANK($AR64))</formula>
    </cfRule>
  </conditionalFormatting>
  <conditionalFormatting sqref="I64">
    <cfRule type="expression" dxfId="73" priority="151">
      <formula>AND(ISBLANK(I64),ISTEXT($F64))</formula>
    </cfRule>
  </conditionalFormatting>
  <conditionalFormatting sqref="F65">
    <cfRule type="expression" dxfId="72" priority="122">
      <formula>NOT(ISBLANK($AR65))</formula>
    </cfRule>
  </conditionalFormatting>
  <conditionalFormatting sqref="G65">
    <cfRule type="expression" dxfId="71" priority="121">
      <formula>AND(ISBLANK(G65),ISTEXT($H65))</formula>
    </cfRule>
  </conditionalFormatting>
  <conditionalFormatting sqref="H65">
    <cfRule type="expression" dxfId="70" priority="120">
      <formula>AND(ISBLANK(H65),ISTEXT($H65))</formula>
    </cfRule>
  </conditionalFormatting>
  <conditionalFormatting sqref="J65">
    <cfRule type="expression" dxfId="69" priority="119">
      <formula>AND(ISBLANK(J65),ISTEXT($H65))</formula>
    </cfRule>
  </conditionalFormatting>
  <conditionalFormatting sqref="K65">
    <cfRule type="expression" dxfId="68" priority="118">
      <formula>AND(ISBLANK(K65),ISTEXT($H65))</formula>
    </cfRule>
  </conditionalFormatting>
  <conditionalFormatting sqref="L65">
    <cfRule type="expression" dxfId="67" priority="117">
      <formula>AND(ISBLANK(L65),ISTEXT($H65))</formula>
    </cfRule>
  </conditionalFormatting>
  <conditionalFormatting sqref="E65">
    <cfRule type="expression" dxfId="66" priority="116">
      <formula>NOT(ISBLANK($AR65))</formula>
    </cfRule>
  </conditionalFormatting>
  <conditionalFormatting sqref="I65">
    <cfRule type="expression" dxfId="65" priority="115">
      <formula>AND(ISBLANK(I65),ISTEXT($F65))</formula>
    </cfRule>
  </conditionalFormatting>
  <conditionalFormatting sqref="D24">
    <cfRule type="expression" dxfId="64" priority="114">
      <formula>NOT(ISBLANK($AQ24))</formula>
    </cfRule>
  </conditionalFormatting>
  <conditionalFormatting sqref="G24:K24">
    <cfRule type="expression" dxfId="63" priority="113">
      <formula>AND(ISBLANK(G24),ISTEXT($G24))</formula>
    </cfRule>
  </conditionalFormatting>
  <conditionalFormatting sqref="F66">
    <cfRule type="expression" dxfId="62" priority="112">
      <formula>NOT(ISBLANK($AR66))</formula>
    </cfRule>
  </conditionalFormatting>
  <conditionalFormatting sqref="G66">
    <cfRule type="expression" dxfId="61" priority="111">
      <formula>AND(ISBLANK(G66),ISTEXT($H66))</formula>
    </cfRule>
  </conditionalFormatting>
  <conditionalFormatting sqref="H66">
    <cfRule type="expression" dxfId="60" priority="110">
      <formula>AND(ISBLANK(H66),ISTEXT($H66))</formula>
    </cfRule>
  </conditionalFormatting>
  <conditionalFormatting sqref="J66">
    <cfRule type="expression" dxfId="59" priority="109">
      <formula>AND(ISBLANK(J66),ISTEXT($H66))</formula>
    </cfRule>
  </conditionalFormatting>
  <conditionalFormatting sqref="K66">
    <cfRule type="expression" dxfId="58" priority="108">
      <formula>AND(ISBLANK(K66),ISTEXT($H66))</formula>
    </cfRule>
  </conditionalFormatting>
  <conditionalFormatting sqref="L66">
    <cfRule type="expression" dxfId="57" priority="107">
      <formula>AND(ISBLANK(L66),ISTEXT($H66))</formula>
    </cfRule>
  </conditionalFormatting>
  <conditionalFormatting sqref="E66">
    <cfRule type="expression" dxfId="56" priority="106">
      <formula>NOT(ISBLANK($AR66))</formula>
    </cfRule>
  </conditionalFormatting>
  <conditionalFormatting sqref="I66">
    <cfRule type="expression" dxfId="55" priority="105">
      <formula>AND(ISBLANK(I66),ISTEXT($F66))</formula>
    </cfRule>
  </conditionalFormatting>
  <conditionalFormatting sqref="F67">
    <cfRule type="expression" dxfId="54" priority="96">
      <formula>NOT(ISBLANK($AR67))</formula>
    </cfRule>
  </conditionalFormatting>
  <conditionalFormatting sqref="G67">
    <cfRule type="expression" dxfId="53" priority="95">
      <formula>AND(ISBLANK(G67),ISTEXT($H67))</formula>
    </cfRule>
  </conditionalFormatting>
  <conditionalFormatting sqref="H67">
    <cfRule type="expression" dxfId="52" priority="94">
      <formula>AND(ISBLANK(H67),ISTEXT($H67))</formula>
    </cfRule>
  </conditionalFormatting>
  <conditionalFormatting sqref="J67">
    <cfRule type="expression" dxfId="51" priority="93">
      <formula>AND(ISBLANK(J67),ISTEXT($H67))</formula>
    </cfRule>
  </conditionalFormatting>
  <conditionalFormatting sqref="K67">
    <cfRule type="expression" dxfId="50" priority="92">
      <formula>AND(ISBLANK(K67),ISTEXT($H67))</formula>
    </cfRule>
  </conditionalFormatting>
  <conditionalFormatting sqref="L67">
    <cfRule type="expression" dxfId="49" priority="91">
      <formula>AND(ISBLANK(L67),ISTEXT($H67))</formula>
    </cfRule>
  </conditionalFormatting>
  <conditionalFormatting sqref="E67">
    <cfRule type="expression" dxfId="48" priority="90">
      <formula>NOT(ISBLANK($AR67))</formula>
    </cfRule>
  </conditionalFormatting>
  <conditionalFormatting sqref="I67">
    <cfRule type="expression" dxfId="47" priority="89">
      <formula>AND(ISBLANK(I67),ISTEXT($F67))</formula>
    </cfRule>
  </conditionalFormatting>
  <conditionalFormatting sqref="F68">
    <cfRule type="expression" dxfId="46" priority="88">
      <formula>NOT(ISBLANK($AR68))</formula>
    </cfRule>
  </conditionalFormatting>
  <conditionalFormatting sqref="G68">
    <cfRule type="expression" dxfId="45" priority="87">
      <formula>AND(ISBLANK(G68),ISTEXT($H68))</formula>
    </cfRule>
  </conditionalFormatting>
  <conditionalFormatting sqref="H68">
    <cfRule type="expression" dxfId="44" priority="86">
      <formula>AND(ISBLANK(H68),ISTEXT($H68))</formula>
    </cfRule>
  </conditionalFormatting>
  <conditionalFormatting sqref="J68">
    <cfRule type="expression" dxfId="43" priority="85">
      <formula>AND(ISBLANK(J68),ISTEXT($H68))</formula>
    </cfRule>
  </conditionalFormatting>
  <conditionalFormatting sqref="K68">
    <cfRule type="expression" dxfId="42" priority="84">
      <formula>AND(ISBLANK(K68),ISTEXT($H68))</formula>
    </cfRule>
  </conditionalFormatting>
  <conditionalFormatting sqref="L68">
    <cfRule type="expression" dxfId="41" priority="83">
      <formula>AND(ISBLANK(L68),ISTEXT($H68))</formula>
    </cfRule>
  </conditionalFormatting>
  <conditionalFormatting sqref="E68">
    <cfRule type="expression" dxfId="40" priority="82">
      <formula>NOT(ISBLANK($AR68))</formula>
    </cfRule>
  </conditionalFormatting>
  <conditionalFormatting sqref="I68">
    <cfRule type="expression" dxfId="39" priority="81">
      <formula>AND(ISBLANK(I68),ISTEXT($F68))</formula>
    </cfRule>
  </conditionalFormatting>
  <conditionalFormatting sqref="F69">
    <cfRule type="expression" dxfId="38" priority="80">
      <formula>NOT(ISBLANK($AR69))</formula>
    </cfRule>
  </conditionalFormatting>
  <conditionalFormatting sqref="G69">
    <cfRule type="expression" dxfId="37" priority="79">
      <formula>AND(ISBLANK(G69),ISTEXT($H69))</formula>
    </cfRule>
  </conditionalFormatting>
  <conditionalFormatting sqref="H69">
    <cfRule type="expression" dxfId="36" priority="78">
      <formula>AND(ISBLANK(H69),ISTEXT($H69))</formula>
    </cfRule>
  </conditionalFormatting>
  <conditionalFormatting sqref="J69">
    <cfRule type="expression" dxfId="35" priority="77">
      <formula>AND(ISBLANK(J69),ISTEXT($H69))</formula>
    </cfRule>
  </conditionalFormatting>
  <conditionalFormatting sqref="K69">
    <cfRule type="expression" dxfId="34" priority="76">
      <formula>AND(ISBLANK(K69),ISTEXT($H69))</formula>
    </cfRule>
  </conditionalFormatting>
  <conditionalFormatting sqref="L69">
    <cfRule type="expression" dxfId="33" priority="75">
      <formula>AND(ISBLANK(L69),ISTEXT($H69))</formula>
    </cfRule>
  </conditionalFormatting>
  <conditionalFormatting sqref="E69">
    <cfRule type="expression" dxfId="32" priority="74">
      <formula>NOT(ISBLANK($AR69))</formula>
    </cfRule>
  </conditionalFormatting>
  <conditionalFormatting sqref="I69">
    <cfRule type="expression" dxfId="31" priority="73">
      <formula>AND(ISBLANK(I69),ISTEXT($F69))</formula>
    </cfRule>
  </conditionalFormatting>
  <conditionalFormatting sqref="F70">
    <cfRule type="expression" dxfId="30" priority="40">
      <formula>NOT(ISBLANK($AR70))</formula>
    </cfRule>
  </conditionalFormatting>
  <conditionalFormatting sqref="G70">
    <cfRule type="expression" dxfId="29" priority="39">
      <formula>AND(ISBLANK(G70),ISTEXT($H70))</formula>
    </cfRule>
  </conditionalFormatting>
  <conditionalFormatting sqref="H70">
    <cfRule type="expression" dxfId="28" priority="38">
      <formula>AND(ISBLANK(H70),ISTEXT($H70))</formula>
    </cfRule>
  </conditionalFormatting>
  <conditionalFormatting sqref="I70">
    <cfRule type="expression" dxfId="27" priority="37">
      <formula>AND(ISBLANK(I70),ISTEXT($H70))</formula>
    </cfRule>
  </conditionalFormatting>
  <conditionalFormatting sqref="J70">
    <cfRule type="expression" dxfId="26" priority="36">
      <formula>AND(ISBLANK(J70),ISTEXT($H70))</formula>
    </cfRule>
  </conditionalFormatting>
  <conditionalFormatting sqref="K70">
    <cfRule type="expression" dxfId="25" priority="35">
      <formula>AND(ISBLANK(K70),ISTEXT($H70))</formula>
    </cfRule>
  </conditionalFormatting>
  <conditionalFormatting sqref="L70">
    <cfRule type="expression" dxfId="24" priority="34">
      <formula>AND(ISBLANK(L70),ISTEXT($H70))</formula>
    </cfRule>
  </conditionalFormatting>
  <conditionalFormatting sqref="E70">
    <cfRule type="expression" dxfId="23" priority="33">
      <formula>NOT(ISBLANK($AR70))</formula>
    </cfRule>
  </conditionalFormatting>
  <conditionalFormatting sqref="D71">
    <cfRule type="expression" dxfId="22" priority="32">
      <formula>NOT(ISBLANK($AQ71))</formula>
    </cfRule>
  </conditionalFormatting>
  <conditionalFormatting sqref="G71:I71">
    <cfRule type="expression" dxfId="21" priority="31">
      <formula>AND(ISBLANK(G71),ISTEXT($G71))</formula>
    </cfRule>
  </conditionalFormatting>
  <conditionalFormatting sqref="J71">
    <cfRule type="expression" dxfId="20" priority="30">
      <formula>AND(ISBLANK(J71),ISTEXT($G71))</formula>
    </cfRule>
  </conditionalFormatting>
  <conditionalFormatting sqref="K71">
    <cfRule type="expression" dxfId="19" priority="29">
      <formula>AND(ISBLANK(K71),ISTEXT($G71))</formula>
    </cfRule>
  </conditionalFormatting>
  <conditionalFormatting sqref="G74">
    <cfRule type="expression" dxfId="18" priority="27">
      <formula>AND(ISBLANK(G74),ISTEXT($G74))</formula>
    </cfRule>
  </conditionalFormatting>
  <conditionalFormatting sqref="J72">
    <cfRule type="expression" dxfId="17" priority="26">
      <formula>AND(ISBLANK(J72),ISTEXT($G72))</formula>
    </cfRule>
  </conditionalFormatting>
  <conditionalFormatting sqref="K72">
    <cfRule type="expression" dxfId="16" priority="25">
      <formula>AND(ISBLANK(K72),ISTEXT($G72))</formula>
    </cfRule>
  </conditionalFormatting>
  <conditionalFormatting sqref="C72">
    <cfRule type="expression" dxfId="15" priority="24">
      <formula>NOT(ISBLANK($AQ72))</formula>
    </cfRule>
  </conditionalFormatting>
  <conditionalFormatting sqref="F72:G72">
    <cfRule type="expression" dxfId="14" priority="23">
      <formula>AND(ISBLANK(F72),ISTEXT($G72))</formula>
    </cfRule>
  </conditionalFormatting>
  <conditionalFormatting sqref="I73">
    <cfRule type="expression" dxfId="13" priority="20">
      <formula>NOT(ISBLANK($AQ73))</formula>
    </cfRule>
  </conditionalFormatting>
  <conditionalFormatting sqref="G73 K73">
    <cfRule type="expression" dxfId="12" priority="19">
      <formula>AND(ISBLANK(G73),ISTEXT($G73))</formula>
    </cfRule>
  </conditionalFormatting>
  <conditionalFormatting sqref="I74">
    <cfRule type="expression" dxfId="11" priority="18">
      <formula>NOT(ISBLANK($AQ74))</formula>
    </cfRule>
  </conditionalFormatting>
  <conditionalFormatting sqref="K74">
    <cfRule type="expression" dxfId="10" priority="17">
      <formula>AND(ISBLANK(K74),ISTEXT($G74))</formula>
    </cfRule>
  </conditionalFormatting>
  <conditionalFormatting sqref="D80">
    <cfRule type="expression" dxfId="9" priority="12">
      <formula>NOT(ISBLANK($AQ80))</formula>
    </cfRule>
  </conditionalFormatting>
  <conditionalFormatting sqref="G80:K80">
    <cfRule type="expression" dxfId="8" priority="11">
      <formula>AND(ISBLANK(G80),ISTEXT($G80))</formula>
    </cfRule>
  </conditionalFormatting>
  <conditionalFormatting sqref="D81:D82">
    <cfRule type="expression" dxfId="7" priority="10">
      <formula>NOT(ISBLANK($AQ81))</formula>
    </cfRule>
  </conditionalFormatting>
  <conditionalFormatting sqref="G81:K82">
    <cfRule type="expression" dxfId="6" priority="9">
      <formula>AND(ISBLANK(G81),ISTEXT($G81))</formula>
    </cfRule>
  </conditionalFormatting>
  <conditionalFormatting sqref="D85">
    <cfRule type="expression" dxfId="5" priority="8">
      <formula>NOT(ISBLANK($AQ85))</formula>
    </cfRule>
  </conditionalFormatting>
  <conditionalFormatting sqref="G85:K85">
    <cfRule type="expression" dxfId="4" priority="7">
      <formula>AND(ISBLANK(G85),ISTEXT($G85))</formula>
    </cfRule>
  </conditionalFormatting>
  <conditionalFormatting sqref="D84">
    <cfRule type="expression" dxfId="3" priority="6">
      <formula>NOT(ISBLANK($AQ84))</formula>
    </cfRule>
  </conditionalFormatting>
  <conditionalFormatting sqref="G84:K84">
    <cfRule type="expression" dxfId="2" priority="5">
      <formula>AND(ISBLANK(G84),ISTEXT($G84))</formula>
    </cfRule>
  </conditionalFormatting>
  <conditionalFormatting sqref="D87">
    <cfRule type="expression" dxfId="1" priority="2">
      <formula>NOT(ISBLANK($AQ87))</formula>
    </cfRule>
  </conditionalFormatting>
  <conditionalFormatting sqref="G87:K87">
    <cfRule type="expression" dxfId="0" priority="1">
      <formula>AND(ISBLANK(G87),ISTEXT($G87))</formula>
    </cfRule>
  </conditionalFormatting>
  <pageMargins left="0.98425196850393704" right="0.39370078740157483" top="0.78740157480314965" bottom="0.78740157480314965" header="0.31496062992125984" footer="0.31496062992125984"/>
  <pageSetup paperSize="9" scale="70" orientation="landscape" r:id="rId1"/>
  <colBreaks count="1" manualBreakCount="1">
    <brk id="10" max="1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ГСН НА САЙТ УПРАВЛЕНИЯМ</vt:lpstr>
      <vt:lpstr>'ГСН НА САЙТ УПРАВЛЕНИЯМ'!Область_печати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Федонина Елена Владимировна</cp:lastModifiedBy>
  <cp:lastPrinted>2024-07-05T11:08:40Z</cp:lastPrinted>
  <dcterms:created xsi:type="dcterms:W3CDTF">2015-02-12T06:42:41Z</dcterms:created>
  <dcterms:modified xsi:type="dcterms:W3CDTF">2025-03-03T08:16:58Z</dcterms:modified>
</cp:coreProperties>
</file>