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14355" windowWidth="20730" windowHeight="1170" tabRatio="876"/>
  </bookViews>
  <sheets>
    <sheet name="ГСН НА САЙТ УПРАВЛЕНИЯМ" sheetId="4" r:id="rId1"/>
  </sheets>
  <definedNames>
    <definedName name="_xlnm._FilterDatabase" localSheetId="0" hidden="1">'ГСН НА САЙТ УПРАВЛЕНИЯМ'!$A$19:$S$92</definedName>
    <definedName name="_xlnm.Print_Area" localSheetId="0">'ГСН НА САЙТ УПРАВЛЕНИЯМ'!$A$1:$S$109</definedName>
  </definedNames>
  <calcPr calcId="145621"/>
</workbook>
</file>

<file path=xl/calcChain.xml><?xml version="1.0" encoding="utf-8"?>
<calcChain xmlns="http://schemas.openxmlformats.org/spreadsheetml/2006/main">
  <c r="L68" i="4" l="1"/>
  <c r="N79" i="4"/>
  <c r="M79" i="4"/>
  <c r="L79" i="4"/>
  <c r="N22" i="4"/>
  <c r="M22" i="4"/>
  <c r="L22" i="4"/>
  <c r="N26" i="4"/>
  <c r="M26" i="4"/>
  <c r="L26" i="4"/>
  <c r="N92" i="4"/>
  <c r="M92" i="4"/>
  <c r="L92" i="4"/>
  <c r="N80" i="4"/>
  <c r="M80" i="4"/>
  <c r="L80" i="4"/>
  <c r="L65" i="4" l="1"/>
  <c r="N45" i="4"/>
  <c r="M45" i="4"/>
  <c r="L45" i="4"/>
  <c r="L51" i="4"/>
  <c r="P67" i="4"/>
  <c r="O67" i="4"/>
  <c r="P57" i="4"/>
  <c r="O57" i="4"/>
  <c r="P79" i="4"/>
  <c r="O79" i="4"/>
  <c r="P77" i="4"/>
  <c r="O77" i="4"/>
  <c r="P90" i="4"/>
  <c r="O90" i="4"/>
  <c r="P48" i="4"/>
  <c r="O48" i="4"/>
  <c r="P54" i="4"/>
  <c r="O54" i="4"/>
  <c r="P81" i="4"/>
  <c r="O81" i="4"/>
  <c r="P58" i="4"/>
  <c r="O58" i="4"/>
  <c r="P56" i="4"/>
  <c r="O56" i="4"/>
  <c r="P74" i="4"/>
  <c r="O74" i="4"/>
  <c r="M35" i="4" l="1"/>
  <c r="L35" i="4"/>
  <c r="L50" i="4"/>
  <c r="L76" i="4"/>
  <c r="N73" i="4"/>
  <c r="M73" i="4"/>
  <c r="L73" i="4"/>
  <c r="N56" i="4"/>
  <c r="M56" i="4"/>
  <c r="L56" i="4"/>
  <c r="L90" i="4"/>
  <c r="N81" i="4" l="1"/>
  <c r="M81" i="4"/>
  <c r="L81" i="4"/>
  <c r="N58" i="4"/>
  <c r="M58" i="4"/>
  <c r="L58" i="4"/>
  <c r="N87" i="4"/>
  <c r="M87" i="4"/>
  <c r="L87" i="4"/>
  <c r="N74" i="4"/>
  <c r="M74" i="4"/>
  <c r="L74" i="4"/>
  <c r="N72" i="4" l="1"/>
  <c r="M72" i="4"/>
  <c r="L72" i="4"/>
  <c r="L91" i="4"/>
  <c r="N77" i="4"/>
  <c r="M77" i="4"/>
  <c r="L77" i="4"/>
  <c r="N67" i="4"/>
  <c r="M67" i="4"/>
  <c r="L67" i="4"/>
  <c r="N40" i="4"/>
  <c r="M40" i="4"/>
  <c r="L40" i="4"/>
  <c r="N54" i="4"/>
  <c r="M54" i="4"/>
  <c r="L54" i="4"/>
  <c r="M90" i="4"/>
  <c r="P22" i="4" l="1"/>
  <c r="O22" i="4"/>
  <c r="P26" i="4"/>
  <c r="O26" i="4"/>
  <c r="O32" i="4"/>
  <c r="P52" i="4"/>
  <c r="O52" i="4"/>
  <c r="P70" i="4"/>
  <c r="O70" i="4"/>
  <c r="P71" i="4"/>
  <c r="O71" i="4"/>
  <c r="P43" i="4"/>
  <c r="O43" i="4"/>
  <c r="P65" i="4"/>
  <c r="O65" i="4"/>
  <c r="P69" i="4"/>
  <c r="O69" i="4"/>
  <c r="L82" i="4" l="1"/>
  <c r="L27" i="4" l="1"/>
  <c r="L62" i="4"/>
  <c r="L30" i="4"/>
  <c r="L24" i="4"/>
  <c r="N32" i="4" l="1"/>
  <c r="M32" i="4"/>
  <c r="L32" i="4"/>
  <c r="L46" i="4"/>
  <c r="L39" i="4"/>
</calcChain>
</file>

<file path=xl/sharedStrings.xml><?xml version="1.0" encoding="utf-8"?>
<sst xmlns="http://schemas.openxmlformats.org/spreadsheetml/2006/main" count="705" uniqueCount="417">
  <si>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</si>
  <si>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</si>
  <si>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</si>
  <si>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</si>
  <si>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</si>
  <si>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</si>
  <si>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</si>
  <si>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</si>
  <si>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>ПРОВЕДЕНО ПРОВЕРОК               (кол-во)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</si>
  <si>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</si>
  <si>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</si>
  <si>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</si>
  <si>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</si>
  <si>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</si>
  <si>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</si>
  <si>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</si>
  <si>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ЗАКЛЮЧЕНИЕ                   О СООТВЕТСТВИИ                       (выдано / не выдано)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</si>
  <si>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</si>
  <si>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>Приложение № 2</t>
  </si>
  <si>
    <t>Республика Калмыкия</t>
  </si>
  <si>
    <t>С</t>
  </si>
  <si>
    <t>под надзором</t>
  </si>
  <si>
    <t>Р</t>
  </si>
  <si>
    <t>Волгоградская область</t>
  </si>
  <si>
    <t xml:space="preserve">Элистинское водохранилище на балке Гашун-Сала для обеспечения водными ресурсами г. Элисты, республики Калмыкия; Адрес объекта: Республика Калмыкия, Яшкульский и Целинный районы  </t>
  </si>
  <si>
    <t>ОАО "Калмыцкое дорожное управление" СРО № 0197.04-2009-0816005701-С-138 от 27.07.2011г.</t>
  </si>
  <si>
    <t>ФГУ "ГлавГосЭкспертиза России" № 307-11/ггэ-7038/07 от 31.03.2011 г (в реестре № 00-1-4-1246-11)</t>
  </si>
  <si>
    <t>Астраханская область</t>
  </si>
  <si>
    <t xml:space="preserve">ОАО «РЖД»
№ 0282-20122010-7708503727-С-118-001 от 21.12.2010 г.
</t>
  </si>
  <si>
    <t xml:space="preserve">ОАО «РЖДстрой»,
№ 109770023-02 от 18.02.2010 г.
</t>
  </si>
  <si>
    <t>Положительное заключение №340-11/РГЭ-1339/02 от 15.04.2011 г. Ростовского филиала Главгосэкспертизы России.</t>
  </si>
  <si>
    <t>ОАО "РЖД"- филиал - "Приволжская железная дорога"</t>
  </si>
  <si>
    <t>ООО "ЕвроХим-ВолгоКалий"</t>
  </si>
  <si>
    <t xml:space="preserve"> 1. ООО "Новомосковск-ремстройсервис" СРО № 0006.07-2009-7116018514-С-080 от 28.02.2011г.</t>
  </si>
  <si>
    <t>ООО "ЕвроХим-ВолгаКалий"</t>
  </si>
  <si>
    <t>ООО "Новомосковск-Ремстройсервис"</t>
  </si>
  <si>
    <t>ЗАО "Газпром Инвест Юг"</t>
  </si>
  <si>
    <t xml:space="preserve">Расширение производств № 3,6 по переработке газового конденсата на Астраханском ГПЗ. Блок приготовления товарной продукции У1.740. Реконструкция I  и II очередей Астраханского газового комплекса (АГК), как единого промышленного объекта" (код стройки 055) </t>
  </si>
  <si>
    <t>заключение ОАО "Газпром" от 30.12.2002 г. № 94, согласованное Главгосэкспертизой России от 04.03.2003 г. № 24-2-4/358</t>
  </si>
  <si>
    <t xml:space="preserve">ООО "Специальные сварные металлоконструкции" ООО "Спецгидрострой" </t>
  </si>
  <si>
    <t>комплексная реконструкция  участка Трубная - Верхний Баскунчак - Аксарайская Приволжской железной дороги. Удлинение путей на станции Волжский (Трубная) с включением в МПЦ (этап I, этап II)</t>
  </si>
  <si>
    <t>№ 0975-14/сгэ-4174/02 Саратовский филиал ФАУ "Главгосэкспертиза России"</t>
  </si>
  <si>
    <t>Реконструкция собственных нужд ОРУ-220 кВ, привязка автотрансформаторной группы 10Т к силовому оборудованию нового ППУ 220 филиала ОАО "РусГидро" - "Волжская ГЭС"</t>
  </si>
  <si>
    <t>№ 614-12/РГЭ-1901/02 от 18.10.2015 ФАУ "Главгосэкспертизы России" Ростовский филиал</t>
  </si>
  <si>
    <t>ОАО "РЖД"</t>
  </si>
  <si>
    <t>№072-15/ГГЭ-8835/04 от 23.01.2015 ФАУ "Главгосэкспертизы России"</t>
  </si>
  <si>
    <t>Строительство приемо отправочного парка на ст. Тингута Приволжской железной дороги. Адрес Волгоградская область, светлоярский район, ст. тингута</t>
  </si>
  <si>
    <t>№ 0161-16/СТЭ-4298/02 от 13.05.2016 выдано ФАУ "Главгосэкспертиза России"</t>
  </si>
  <si>
    <t>ВЫЯВЛЕНО НАРУШЕНИЙ                      (кол-во)</t>
  </si>
  <si>
    <t>Извещение об окончании строительства</t>
  </si>
  <si>
    <t>под надзором (13/17СН)</t>
  </si>
  <si>
    <t>Строительство полигона захоронения отходов производства и потребления (карт 4-5 класса опасности вместимостью 903 469 м. куб. , карт  3 класса опасности вместимостью 30 050 м. куб АО «ВТЗ» ) 2 этап строительства  Адрес: Волгоградская область, г. Волжский</t>
  </si>
  <si>
    <t>АО "Волжский Трубный Завод"</t>
  </si>
  <si>
    <t>659-12/РГЭ-2188/03 от 12.11.2012 ФАУ ""Главгосэкспертиза России"</t>
  </si>
  <si>
    <t>ФБУ «Администрация «Волго-Дон»</t>
  </si>
  <si>
    <t>ФКУ «Упрдор Москва-Волгоград»</t>
  </si>
  <si>
    <t>32--06-136-2018 от 08.05.2018 выдано Департамент по недропользованию по ЮФО, до 30.04.2020</t>
  </si>
  <si>
    <t xml:space="preserve">366-10/СПЭ -1019/02 от 23.07.2010 ФГУ "Главгосэкспертиза России" </t>
  </si>
  <si>
    <t>под надзором (42/18сн)</t>
  </si>
  <si>
    <t>Подключение скважины газовой эксплуатационной № 1082 в составе стройки "Подключение дополнительных скважин к существующим мощностям I и II очередей АГКМ (этап 2). Адрес Астраханская область , Красноярский район, Степновский сельсовет</t>
  </si>
  <si>
    <t>ООО "Транснефть-ТСД"</t>
  </si>
  <si>
    <t>КАТЕГОРИЯ</t>
  </si>
  <si>
    <t>ОПО</t>
  </si>
  <si>
    <t>дороги</t>
  </si>
  <si>
    <t>ГТС</t>
  </si>
  <si>
    <t>Ж/Д</t>
  </si>
  <si>
    <t>Морпорт</t>
  </si>
  <si>
    <t>Отходы</t>
  </si>
  <si>
    <t>ИЗВЕЩЕНИЕ о начале  строительства, реконструкции (вх. номер и дата)</t>
  </si>
  <si>
    <t xml:space="preserve">Приложение </t>
  </si>
  <si>
    <t>от «___» ______________ 20__ г.  № ________</t>
  </si>
  <si>
    <t>от 20.04.2015  № 157</t>
  </si>
  <si>
    <t>от 23.03.2012</t>
  </si>
  <si>
    <t xml:space="preserve">№ 1485/1 от 30.06.2011 г. </t>
  </si>
  <si>
    <t>от 14.09.2018</t>
  </si>
  <si>
    <t>11897 от 09.03.2017</t>
  </si>
  <si>
    <t>58202 от 13.10.2016</t>
  </si>
  <si>
    <t>39306 от 07.07.2018</t>
  </si>
  <si>
    <t>под надзором  22/15СН</t>
  </si>
  <si>
    <t>2105факс от 26.10.2016</t>
  </si>
  <si>
    <t>37819 от 18.09.2015</t>
  </si>
  <si>
    <t>под надзором 05/11СН</t>
  </si>
  <si>
    <t>1554 от 04.03.2018</t>
  </si>
  <si>
    <t>под надзором 03/15СН</t>
  </si>
  <si>
    <t>6518 от 03.03.2015</t>
  </si>
  <si>
    <t>под надзором 20/16СН</t>
  </si>
  <si>
    <t>ВЫНЕСЕНО ПОСТАНОВЛЕНИЙ                      (кол-во)</t>
  </si>
  <si>
    <t>ФАУ "Главгосэкспертиза России" № 723-17/ГГЭ-6166/15 от 03.07.2017</t>
  </si>
  <si>
    <t>Министерство по строительству,транспорту и дорожному ъхозяйству Республики Калмыкия № 08-0023 от 03.11.2011г. До 20.12.2015г., продлено до 20.12.2016       № 08-09-0845-2016МС от 10.10.2016 выдано Министерством строительства и ЖКХ РФ , до 30.04.2019</t>
  </si>
  <si>
    <t>Обустройство скважины № 2 Ново-Дмитриевской» Адрес: Волгоградская область, Быковский район</t>
  </si>
  <si>
    <t>ООО "РИТЭК"</t>
  </si>
  <si>
    <t>0093-18/РГЭ-4236/03 от 09.06.2018 ФАУ Главгосэкспертиза России</t>
  </si>
  <si>
    <t>34-18604000-240-2018 от 27.11.2018 выдано Департаментом по недропользованию по ЮФО , до 27.07.2019</t>
  </si>
  <si>
    <t>№ 15 от 05.12.2018 (вх 78022 от 05.12.2018)</t>
  </si>
  <si>
    <t>№ 34-26-0831-2016МС от 20.09.2016 выдано Министерством строительства и жкх РФ срок действия до20.03.2018, продлено до 23.05.2018</t>
  </si>
  <si>
    <t>ООО "Газпром добыча Астрахань"</t>
  </si>
  <si>
    <t>34-RU34302000-2310-2017 от 17.02.2017 выдано Администрация г. Волжский до 18.02.2037</t>
  </si>
  <si>
    <t>СУММА</t>
  </si>
  <si>
    <t>№ RU30506301-6/10 от 17.03.2008 г.  , продлено до 31.12.2017 г., продлено до 29.12.2020</t>
  </si>
  <si>
    <t>под надзором  30-00-371Р-15</t>
  </si>
  <si>
    <t>Иные</t>
  </si>
  <si>
    <t xml:space="preserve">241-09/СПЭ-0649/02 от 24.06.2009 ФГУ "Главгосэкспертиза России" </t>
  </si>
  <si>
    <t>б/н от 29.08.2019 (вх. 2855 факс от 30.08.2019)</t>
  </si>
  <si>
    <t>Подключение скважины газовой эксплуатационной № 631 в составе стройки "Подключение дополнительных скважин к существующим мощностям I и II очередей АГКМ (этап 2). Адрес Астраханская область , Красноярский район, Степновский сельсовет</t>
  </si>
  <si>
    <t>30-12630404-141--2019 от 29.08.2019 выдано Департаментом по недропользованию по ЮФО , до 30.06.2021</t>
  </si>
  <si>
    <t>под надзором 10-26/12-19СН</t>
  </si>
  <si>
    <t>Строительство и реконструкция автомобильноц дороги   Р-22 «Каспий» автомобильная дорога М-4 Дон-Тамбов-Волгоград-Астрахань Строительство автомобильной дороге Р-22 «Каспий» автомобильная дорога М-4 Дон-Тамбов-Волгоград-Астрахань на участке обхода г. Волгограда, Волгоградская область. 1 этап</t>
  </si>
  <si>
    <t>34-1-1-3-016693-2019 ФАУ Главгосэкспертиза России Саратовский филиал</t>
  </si>
  <si>
    <t>34-000-086-2019 от 21.08.2019 Федеральное дорожное агенство Министерства транспорта РФ, до 22.05.2022</t>
  </si>
  <si>
    <t>№1 от 27.08.2019 (вх. 26775 от 27.208.2019)</t>
  </si>
  <si>
    <r>
      <t xml:space="preserve">Реконструкция станции Гумрак Приволжской железной дороги. Путепроводная развязка. </t>
    </r>
    <r>
      <rPr>
        <b/>
        <sz val="10"/>
        <color theme="1"/>
        <rFont val="Times New Roman"/>
        <family val="1"/>
        <charset val="204"/>
      </rPr>
      <t>2 этап",</t>
    </r>
    <r>
      <rPr>
        <sz val="10"/>
        <color theme="1"/>
        <rFont val="Times New Roman"/>
        <family val="1"/>
        <charset val="204"/>
      </rPr>
      <t xml:space="preserve"> Адрес: г. Волгорад, станция Гумрак</t>
    </r>
  </si>
  <si>
    <t xml:space="preserve">ФГУ "Главгосэкспертиза России" 34--1-3-028216-2019 от 16.10.2019 ФАУ "Главгосэкспертиза России" </t>
  </si>
  <si>
    <t xml:space="preserve">ФГУ "Главгосэкспертиза России" ЕГРЗ 34-1-1-3-028216-2019 от 16.10.2019 ФАУ "Главгосэкспертиза России" </t>
  </si>
  <si>
    <t>б/н от 15.07.2020 (вх. 261/14617 от 15.07.2020)</t>
  </si>
  <si>
    <t xml:space="preserve">Подключение скважины газовой эксплутационной № 628 Астраханского ГКМ </t>
  </si>
  <si>
    <t>под надзором 10-26/10-20СН</t>
  </si>
  <si>
    <t>493-14/ГГЭ-9138/07 от 11.04.2014 ФАУ "Главгосэкспертиза России"</t>
  </si>
  <si>
    <t>34-RU34409205-ДУ-39/37-2020 от 06.08.2020 выдано Федеральное агенство морского и речного транспорта (Росморречфлот) , до</t>
  </si>
  <si>
    <t>б/н от 06.08.2020 (вх 261/16650 от 07.08.2020)</t>
  </si>
  <si>
    <t>под надзором 10-26/13-20СН</t>
  </si>
  <si>
    <t>34-1-1-3-059490-2020 от 25.11.2020 ФАУ Главгосэкспертиза России</t>
  </si>
  <si>
    <t>под надзором 10-26/02-21СН</t>
  </si>
  <si>
    <t>ОАО "РЖД" ДКРС-Юг</t>
  </si>
  <si>
    <t xml:space="preserve">№ 34-26-2658МС-2020МС от 30.12.2020, выдано Министерством строительства и ЖКХ РФ, срок действия до 30.05.2023, </t>
  </si>
  <si>
    <t>01-21-2/ГК от 09.02.2021 (вх261/2773 )</t>
  </si>
  <si>
    <t>под надзором 10-26/05-21СН</t>
  </si>
  <si>
    <t>00-1-1-3-012218-2020 от 14.04.2020г  ФАУ "Главгосэкспертиза России"</t>
  </si>
  <si>
    <t>б/н от 03.03.2021 (вх. 261/4841 от 04.03.2021)</t>
  </si>
  <si>
    <t>под надзором 10-26/08-21СН</t>
  </si>
  <si>
    <t>Устройство берегоукрепления на участке № 1 службы навигационно-гидрографического обеспечения (с. Федоровка) Астраханского филиалв ФГУП "Росморпорт"</t>
  </si>
  <si>
    <t>под надзором 10-26/06-21СН</t>
  </si>
  <si>
    <t>ФКУ УС УФСИН России по Волгоградской области</t>
  </si>
  <si>
    <t>34-1-1-2-047101-2020 от23.09.2020г  ФАУ "Главгосэкспертиза России"</t>
  </si>
  <si>
    <t>б/н от 10.03.2021 (вх. 261/5230 от 10.03.2021)</t>
  </si>
  <si>
    <t>ФГУП "РОСМОРПОРТ"</t>
  </si>
  <si>
    <t>30--1-1-3-039133-2019 от 30.12.2019 ФАУ "Главгосэкспертиза России"</t>
  </si>
  <si>
    <t>б/н от 18.03.2021 (вх. № 261/6008 от 18.03.2021)</t>
  </si>
  <si>
    <t>30-504000-2020 от 23.03.2020  выдано Администрацией  муниципального образования "Икрянинский район", до 30.03.2021</t>
  </si>
  <si>
    <t>б/н от 23.03.2021</t>
  </si>
  <si>
    <t>0228-16/РГЭ-3502/02 от 05.08.2016 ФАУ "Главгосэкспертиза России"</t>
  </si>
  <si>
    <t>34-1-1-3-040522-2020 от 25.08.2020 ФАУ Главгосэкспертиза России Саратовский филиал</t>
  </si>
  <si>
    <t>34-000-001-2021 от 21.08.2019 Федеральное дорожное агенство Министерства транспорта РФ, до 13.01.2025</t>
  </si>
  <si>
    <t>№1 от 31.03.2021 (вх.261/9120 от 08.04.2021)</t>
  </si>
  <si>
    <t>Строительство и реконструкция автомобильноц дороги   Р-22 «Каспий» автомобильная дорога М-4 Дон-Тамбов-Волгоград-Астрахань Строительство автомобильной дороге Р-22 «Каспий» автомобильная дорога М-4 Дон-Тамбов-Волгоград-Астрахань на участке обхода г. Волгограда, Волгоградская область. 2-й этап</t>
  </si>
  <si>
    <r>
      <t xml:space="preserve">Строительство и реконструкция автомобильноц дороги   Р-22 «Каспий» автомобильная дорога М-4 Дон-Тамбов-Волгоград-Астрахань Строительство автомобильной дороге Р-22 «Каспий» автомобильная дорога М-4 Дон-Тамбов-Волгоград-Астрахань на участке обхода г. Волгограда, Волгоградская область. 2-й этап. </t>
    </r>
    <r>
      <rPr>
        <b/>
        <sz val="11"/>
        <color theme="1"/>
        <rFont val="Times New Roman"/>
        <family val="1"/>
        <charset val="204"/>
      </rPr>
      <t>Центр управления ФКУ Упрдор Москва-Волгоград</t>
    </r>
  </si>
  <si>
    <t>34-Ru-34301000 от 25.0.2021 Администрация г. Волгограда, до 25.10.2022</t>
  </si>
  <si>
    <t>№б/н от 31.03.2021 (вх.261/9121 от 08.04.2021)</t>
  </si>
  <si>
    <t>под надзором 10-26/12-21СН</t>
  </si>
  <si>
    <t>под надзором 10-26/11-21СН</t>
  </si>
  <si>
    <t>Комплексная реконструкция участка Им. Максима Горького-Котельниково Приволжской железной дороги. Строительство второго пути на участке Горнополянский - Канальная 2 этап</t>
  </si>
  <si>
    <t>№ 34-35-0411-2015мс от 28.08.2015 Министерство строительства и ЖКХ, срок действ на 28.09.2018, продлено до 28.09.2024</t>
  </si>
  <si>
    <t>под надзором 10-26/16-21СН</t>
  </si>
  <si>
    <t>34-1-1-3-027454-2021 от 28.05.2021 ФАУ Главгосэкспертиза России</t>
  </si>
  <si>
    <t xml:space="preserve">№ 34-03-2868МС-2021МС от 25.06.2021, выдано Министерством строительства и ЖКХ РФ, срок действия до 25.09.2024, </t>
  </si>
  <si>
    <t>07-21-01МГ от 02.07.2021 (вх. 261/18524 от 14.07.2021)</t>
  </si>
  <si>
    <t xml:space="preserve">Комплексная реконструкция  станции Им. Максима Горького Приволжской железной дороги (этапы строительства 1.2., 1.3., 1.4.). Адрес: </t>
  </si>
  <si>
    <t>под надзором 10-26/18-21СН</t>
  </si>
  <si>
    <t>Реконструкция обвязки скважины газовой эксплуатационной №83 УППГ-1 Астраханского ГКМ" в составе стройки "Реконструкция промысловых объектов ООО "Астраханьгазпром"  Адрес: Астраханская область, Красноярский район, Джанайский сельсовет</t>
  </si>
  <si>
    <t>366-10/СПЭ-1019/02 от 23.07.2010 ФАУ "Главгосэкспертиза России"</t>
  </si>
  <si>
    <t>№ 1 от 25.08.2021 (вх. 261/23717 от 03.092021)</t>
  </si>
  <si>
    <t>" Реконструкция автомобильной дороги 3-я Продольная магистраль на участке км 4+800- км 7+000" Адрес Волгоградская область, Городищенский муниципальный район, городской округ город-герой Волгоград</t>
  </si>
  <si>
    <t>Комитет транспорта и дорожного хозяйства Волгоградской области</t>
  </si>
  <si>
    <t>34-1-1-3-061159-2020 от 01.12.2020 ФАУ " Главгосэкспертиза России"</t>
  </si>
  <si>
    <t>34-000-73-2021 от 05.08.2021 выдано Комитетом архитектуры и градостроительства Волгоградской области, до 05.09.2024</t>
  </si>
  <si>
    <t>б/н от 21.09.2021 (вх. 261/25623 от 21.09.2021</t>
  </si>
  <si>
    <t>под надзором    10-26/20-21СН</t>
  </si>
  <si>
    <t>под надзором    10-26/24-21СН</t>
  </si>
  <si>
    <t>б/н от30.11.2021 (вх. 261/31896 от 01.12.2021)</t>
  </si>
  <si>
    <t>30-1-1-3-035142-2020 от 29.07.2020 ФАУ "Главгосэкспертиза России" Северо-Кавказского филиала</t>
  </si>
  <si>
    <t>Устройство защитного   сооружения №3 в районе 147,748-149,000 км Волго-Каспийского морского суходохного канала", Адрес Астраханская область, Икрянский район</t>
  </si>
  <si>
    <t>ИНФОРМАЦИЯ ОБ ОБЪЕКТАХ ФЕДЕРАЛЬНОГО ГОСУДАРСТВЕННОГО СТРОИТЕЛЬНОГО НАДЗОРА 2022 год</t>
  </si>
  <si>
    <t>.</t>
  </si>
  <si>
    <t>ФГУ "Калмкаспвод"(Федеральное государственное бюджетное учреждение по эксплуатации берегозащитных сооружений и мониторинга прибрежной полосы Каспийского моря )</t>
  </si>
  <si>
    <t>ФКУ "Ространсмодернизация"</t>
  </si>
  <si>
    <t>под надзором    10-26/01-22СН</t>
  </si>
  <si>
    <t>«Строительство здания Арбитражного суда Волгоградской области г. Волгоград» на 76 судей, адрес: Волгоградская область, г. Волгоград, Ворошиловский район.</t>
  </si>
  <si>
    <t>Арбитражный суд Волгоградской области</t>
  </si>
  <si>
    <t>34-1-1-3-0019-21 от 25.02.2021 ФАУ "Главгосэкспертиза России"</t>
  </si>
  <si>
    <t>34-Ru34301000-5294-2021 от 23.06.2021гю выдано Администрацией г. Волгограда, до 23.03.2024</t>
  </si>
  <si>
    <t>№1 от 17.01.2022 (вх. 261/579 от 17.01.2022)</t>
  </si>
  <si>
    <t>под надзором  35/16СН</t>
  </si>
  <si>
    <t>Строительство котельной, реконструкция инженерных сетей ФКУ СИЗО-1 УФСИН России по Волгоградской области г. Волгоград  Адрес: г. Волгоград, ул. Голубинская, 5</t>
  </si>
  <si>
    <r>
      <t xml:space="preserve">Горно-обогатительный комбинат по добыче и обогащению калийных солей  мощностью 2,3 млн. тонн в год 95% KCL Гремячинского месторождения 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Поверхностный комплекс. </t>
    </r>
    <r>
      <rPr>
        <sz val="11"/>
        <rFont val="Times New Roman"/>
        <family val="1"/>
        <charset val="204"/>
      </rPr>
      <t>КПП №4 Железнодорожная проходная (объект № 653) с сопутствующими коммуникациями</t>
    </r>
  </si>
  <si>
    <t>№ 34-186244444-335-2020 от 25.01.2021 , до 27.04.2021Югнедра, 34-186244444-363-2021 от 29.12.2021до 20.09.2023</t>
  </si>
  <si>
    <t>под надзором 05/11СН(1)</t>
  </si>
  <si>
    <t>34-186244444-180-2017 от 14.09.2017 выдано департаментом по недропользованию по ЮФО (Югнедра), срок действия до 30.09.2019г., 34-186244444-259-2019 от 27.03.2019 , до 23.09.2020, 34-18624 444 4-346-2021 от 06.05.2021, до 05.08.2022</t>
  </si>
  <si>
    <t>№ 34-18 624 4444-327-2020 от 26.06.2020 Югнедра, до 28.03.2023</t>
  </si>
  <si>
    <t>под надзором  23/15СН</t>
  </si>
  <si>
    <t>ППК "Единый заказчик"</t>
  </si>
  <si>
    <t>Разработка  и реализации комплексного проекта реконструкции Волго-Донского судоходного  канала. II этап. 4 (четвертый)  этап (НС 33), адрес: Волгоградская область, Калачевский район, Зарянское сельское поселение.</t>
  </si>
  <si>
    <t>№ 34-03-0668-2016 МС от 06.06.2016, срок действия сентябоь 2018, продлено до 10.08.2020</t>
  </si>
  <si>
    <t>№ 34-RU34302000-1891-2015 от 17.08.2015 Администрация городского округа город Волжский, срок до 17.08.2016, продление 16.07.2021</t>
  </si>
  <si>
    <t>АО "Транснефть-Приволга"</t>
  </si>
  <si>
    <t>Путепроводная развязка на пересечении автомобильной дороги 3400013 Волгоград-Октябрьский-Котельниково-Зимовники-Сальск (км 21+508) и железной дороги Горнополянский-Канальная (км 30+105) Адрес: Волгоградская область, Светлоярский район</t>
  </si>
  <si>
    <t>под надзором    10-26/25-21СН</t>
  </si>
  <si>
    <t>34-1-1-3-041071-2020 от 26.08.2020 ФАУ "Главгосэкспертиза России" Ростовский филиал</t>
  </si>
  <si>
    <t>34-RU34526304-23-2021 от 02.12.2021 выдано Администрацией Светлоярского муниципального района Волгоградской области, до 02.07.2022</t>
  </si>
  <si>
    <t>б/н от 09.12.2021 (вх. 261/32753 от 10.12.2021)</t>
  </si>
  <si>
    <t>ПАО "Газпром" (ООО Газпром инвест)</t>
  </si>
  <si>
    <t>под надзором    10-26/07-22СН</t>
  </si>
  <si>
    <t>ООО "Газпром Добыча Астрахань"</t>
  </si>
  <si>
    <t>30-12630402-147-2021 от 07.07.2021 выдано Департаментом  по недропользованию по ЮФО до 01.07.2023</t>
  </si>
  <si>
    <t>№1 08.06.2022 (вх. 261/9887 от 14.06.2022)</t>
  </si>
  <si>
    <t>241-09/СПЭ -0649/02  от 24.06.2009 ФГУ "Главгосэкспертиза России"</t>
  </si>
  <si>
    <t>Подключение скважины газовой эксплуатационной №  915 УППГ-- Астраханского ГКМ" в составе стройки "Подключение дополнительных скважин к существующим мощностям I и II очередей АГКМ Адрес: Астраханская областьАксарайсий сельсовет</t>
  </si>
  <si>
    <t>под надзором 10-26/09-21СН (2)</t>
  </si>
  <si>
    <r>
      <t>Реконструкция СИЗО-3 УФСИН России по Волгоградской области г. Фролово Волгоградской области. 2-й этап Адрес. Г. Фролово,  Хлеборобная, 107                       2</t>
    </r>
    <r>
      <rPr>
        <b/>
        <sz val="9"/>
        <color theme="1"/>
        <rFont val="Times New Roman"/>
        <family val="1"/>
        <charset val="204"/>
      </rPr>
      <t xml:space="preserve"> этап "Хозяйственно складская зона ФКУ ИК-25 УФСИН России по Волгоградской области </t>
    </r>
  </si>
  <si>
    <t xml:space="preserve"> (вх. 261/10273) от 22.06.2022</t>
  </si>
  <si>
    <t>под надзором 10-26/09-21СН (3)</t>
  </si>
  <si>
    <r>
      <t>Реконструкция СИЗО-3 УФСИН России по Волгоградской области г. Фролово Волгоградской области. 2-й этап Адрес. Г. Фролово,  Хлеборобная, 107                       3</t>
    </r>
    <r>
      <rPr>
        <b/>
        <sz val="9"/>
        <color theme="1"/>
        <rFont val="Times New Roman"/>
        <family val="1"/>
        <charset val="204"/>
      </rPr>
      <t xml:space="preserve"> этап "Благоустройство хозяйственно складской зоны ФКУ ИК-25 УФСИН России по Волгоградской области </t>
    </r>
  </si>
  <si>
    <t>34-Ru3430600-326-2022 от 29.03.2022 Администрация г. Фролово до 01.12.2022</t>
  </si>
  <si>
    <t>34-Ru3430600-325-2022 от 29.03.2022 Администрация г. Фролово до 01.12.2022</t>
  </si>
  <si>
    <t>№ RU 30-0284-МРР от 22.06.2011 г., срок действия до 23.06.2014 г., до 23.06.2016, продлено до 23.02.2019, продлено до 23.06.2022, продлено до 23.03.2025</t>
  </si>
  <si>
    <t>Мост через реку Ахтуба на 1485 км. Аксарайская-Трусово  Приволжской железноой дороги</t>
  </si>
  <si>
    <t>Комплексный план реконструкции сооружений и оборудования Волжской ГЭС . Комплексная модернизация оборудования ОРУ 500 кВ. Адрес: г. Волжский, пр. им. Ленина,  д. 1А</t>
  </si>
  <si>
    <t>ПАО "РусГидро" - "Волжская ГЭС"</t>
  </si>
  <si>
    <t>ПАО "РусГидро"</t>
  </si>
  <si>
    <t>№ 1 от 03.08.2022 (вх. № 261/12631 от 03.08.2022)</t>
  </si>
  <si>
    <t>1416-15/ГГЭ-10149/02 от 16.10.2015 ФАУ "Главгосэкспертиза России"</t>
  </si>
  <si>
    <t>Обустройство скважины № 5 Ново-Дмитриевской и строительство выкидного трубопровода» Адрес: Волгоградская область, Быковский район</t>
  </si>
  <si>
    <t>под надзором    10-26/13-22СН</t>
  </si>
  <si>
    <t>34-1-1-3-061933-2021 от 20.10.2021 выдано ФАУ "Главгосэкспертиза России"</t>
  </si>
  <si>
    <t>34-18 604 0000 -378-2022 от24.05.2022 выдано Департаментом  по недропользованию по ЮФО до 03.03.2023</t>
  </si>
  <si>
    <t>5 от 18.08.2022 (261/13316 от 18.08.2022)</t>
  </si>
  <si>
    <t>34-Ru34301000-4329-2022 от 01.07.2022 выдано Администрацией городского округа - г. Волжский, до 26.02.2024</t>
  </si>
  <si>
    <t>под надзором    10-26/14-22СН</t>
  </si>
  <si>
    <t>34-1-1-3-029747-2021 от 08.06.2021 выдано ФАУ "Главгосэкспертиза России"</t>
  </si>
  <si>
    <t>№ 34-000-3536-2022МС от 17.08.2022 выдано Министерством строительства и жилищно-коммунального хозяйства Российской Федерации, срок действия до 29.04.2022</t>
  </si>
  <si>
    <t>№ 27040 от 05.09.2022 (вх.261/13923 от 06.09.2022)</t>
  </si>
  <si>
    <t>Магистральный трубопровод "Куйбышев-Тихорецк". Участок 694,9 км-721 км, Ду-800. Волгоградское РНУ. Реконструкция» Адрес: Волгоградская область, Дубовский и Городищенский районы</t>
  </si>
  <si>
    <r>
      <t xml:space="preserve">Горно-обогатительный комбинат по добыче и обогащению калийных солей  мощностью 2,3 млн. тонн в год 95% KCL Гремячинского месторождения  Котельниковского района </t>
    </r>
    <r>
      <rPr>
        <b/>
        <sz val="11"/>
        <rFont val="Times New Roman"/>
        <family val="1"/>
        <charset val="204"/>
      </rPr>
      <t>Рудник.</t>
    </r>
    <r>
      <rPr>
        <sz val="11"/>
        <rFont val="Times New Roman"/>
        <family val="1"/>
        <charset val="204"/>
      </rPr>
      <t xml:space="preserve"> Подземный склад взрывчатых материалов</t>
    </r>
  </si>
  <si>
    <t>№ 34-186244444-368-2019 от 09.03.2022 Югнедра, до 30.09.2022</t>
  </si>
  <si>
    <t>№ 34-18 624 4444-389-2022 от 12.10.2022 Югнедра, до 12.12.2023</t>
  </si>
  <si>
    <t>б/н от 21.10.2022 (261/16183 от 24.10.2022)</t>
  </si>
  <si>
    <t xml:space="preserve">ФГУ "Главгосэкспертиза России" ЕГРЗ 34-1-1-3-062554-2022 от 31.08.2022 ФАУ "Главгосэкспертиза России" </t>
  </si>
  <si>
    <t>под надзором    10-26/17-22СН</t>
  </si>
  <si>
    <t>Специальный приемник на 30 мест МО МВД России "Михайловский" . Адрес Волгоградская область, г. Михайловка, ул. Серафимовича, д. 9б</t>
  </si>
  <si>
    <t>ГУ МВД России по волгоградской области</t>
  </si>
  <si>
    <t>34-1-1-3-000845-2022 от 30.12.2021 ФГКУ "Центр государственной экспертизы в отношении объектов обороны и безопасности, находящихся в ведении Федеральной службы войск национальной Гвардии РФ"</t>
  </si>
  <si>
    <t>34-Ru34304000-4158-2022 от 16.05.2022 выдан Администрацией городского округа г. Михайловка Волгоградской области, до 15.01.2024</t>
  </si>
  <si>
    <t>б/н от 25.10.2022 (вх. 261/16321 от 25.10.2022)</t>
  </si>
  <si>
    <t>под надзором    10-26/18-22СН</t>
  </si>
  <si>
    <t>Расширение ЕСГ для  обеспечения подачи газа в газопровод "Южный поток" 2-й этап (восточный коридор), для обеспечения подачи газа в объеме до 63,0 млрд.м3/год. Участок "Починки-Анапа", км 661-км. 834. Адрес: Волгоградская оьласть, Дубовский р-н, Городищенский район, Калачевский район</t>
  </si>
  <si>
    <t xml:space="preserve">ПАО "Газпром" </t>
  </si>
  <si>
    <t>1145-13/ГГЭ-8431/02 от 05.10.2013 ФАУ "Главгосэкспертиза России</t>
  </si>
  <si>
    <t>34-0-3630-2022МС от 05.10.2022 выдано Министерством строительства и ЖКХ РФ, до 05.10.2022</t>
  </si>
  <si>
    <t>б/н от 20.10.2022 (вх. 261/16197 от 24.10.2022)</t>
  </si>
  <si>
    <t>1145-13/ГГЭ-8431/02 от 28.11.2013 ФАУ "Главгосэкспертиза России</t>
  </si>
  <si>
    <t>00-000-2926-2021МС  от 30.07.2021 выдано Минстрой России , 30.11.2022, продлено до 30.11.2024</t>
  </si>
  <si>
    <t>под надзором  10-26/10-22СН</t>
  </si>
  <si>
    <t>под надзором 03/15СН (2)</t>
  </si>
  <si>
    <t>под надзором    10-26/21-22СН</t>
  </si>
  <si>
    <t>ООО "Газпром инвест"</t>
  </si>
  <si>
    <t>Реконструкция  1-й технологической нитки газоконденсатопровода УППГ-2 Астраханского ГКМ в состьаве стройки "Реконструкция  промысловых объектов ООО "Астраханьгазпром"</t>
  </si>
  <si>
    <t xml:space="preserve">30-12630424-156-2022 от 04.07.2022 выдано Югнедра, до </t>
  </si>
  <si>
    <t>1 от 09.12.2022 (вх.261/18086 от 09.12.2022)</t>
  </si>
  <si>
    <t>под надзором    10-26/22-22СН</t>
  </si>
  <si>
    <t>№ 3 от 22.12.2022 (вх. 261/18704 от 22.12.2022)</t>
  </si>
  <si>
    <t>Расширение ЕСГ для  обеспечения подачи газа в газопровод "Южный поток" 2-й этап (восточный коридор), для обеспечения подачи газа в объеме до 63,0 млрд.м3/год. Участок "Починки-Анапа", км 493-км. 661. Адрес: Волгоградская оьласть, Жирновский, Котовский, ольховский  районы</t>
  </si>
  <si>
    <t>34-0-3724-2022МС от 28.11.2022 выдано Министерством строительства и ЖКХ РФ, до 28.12.2024</t>
  </si>
  <si>
    <t>консервация</t>
  </si>
  <si>
    <t>под надзором    10-26/01-23СН</t>
  </si>
  <si>
    <t>Расширение ЕСГ для  обеспечения подачи газа в газопровод "Южный поток" 2-й этап (восточный коридор), для обеспечения подачи газа в объеме до 63,0 млрд.м3/год. Участок "Починки-Анапа", км 834-км. 963,7. Адрес: Волгоградская оьласть, Котельниковский, Октябрьские  районы</t>
  </si>
  <si>
    <t>№ 1 от 10.03.2023 (вх. 261/2437 от 10.03.2023)</t>
  </si>
  <si>
    <t xml:space="preserve">34-1-1-3-040522-2020 от 25.08.2020 ФАУ Главгосэкспертиза России </t>
  </si>
  <si>
    <t>Разработка  и реализации комплексного проекта реконструкции Волго-Донского судоходного  канала. II этап.3 (третий)  этап Первая очередь. Механическое оборудование гидроузлов №№ 6,13. Николаевского гидроузла"  Этап Пусковой комплекс № 2. Реконструкция гидроузла № 13,  Этап Пусковой комплекс № 3. Реконструкция гидроузла № 3 Адрес: Адрес:Адрес: Волгоградская область,Светлоярский и Калачевский районы,  Ростовская область Константиновскмй р-н</t>
  </si>
  <si>
    <t>00-RU00000000-ВС-39/4-2021 от 03.03.2021 выдано Федеральное агенство морского и речного транспорта (Росморречфлот) , до 30.09.2023, 00-RU00000000-ВС-39/1-2022 от 10.01.2022, до 30.09.2023, 34-26-ВС-39/22-2023-ФАМРТ  выдано 22.03.2023 Федеральное агенство морского и речного транспорта (Росморречфлот) , до 30.11.2024</t>
  </si>
  <si>
    <t>под надзором    10-26/03-23СН</t>
  </si>
  <si>
    <t>Специальный приемник на 30 мест МО МВД России по Новоаннинскому району Волгоградской области г. Новоаннинск   Волгоградская область. Адрес Волгоградская область, г. Новоаннинский, ул. Рабочая, д. 139</t>
  </si>
  <si>
    <t xml:space="preserve">34-1-1-3-002513-2022 от 20.01.2022 ФАУ Главгосэкспертиза России </t>
  </si>
  <si>
    <t>34-Ru34520101-856-2022 от 11.05.2022 выдан Администрацией городского поселения г. Новоаннинский , до 10.01.2024 Волгоградской области, до 15.01.2024</t>
  </si>
  <si>
    <t>б/н от 10.05.2023 (вх.261/5277 от 10.05.2023)</t>
  </si>
  <si>
    <t>под надзором    10-26/04-23СН</t>
  </si>
  <si>
    <t>34-34-60-2023 от 05.05.2023 выдан Администрация г. Волгограда, до 05.01.2024</t>
  </si>
  <si>
    <t>б/н от 12.05.2023 (вх. 261/5379 от 12.05.2023)</t>
  </si>
  <si>
    <t>Путепроводная развязка на пересечении автомобильной дороги 18ОП М3 18Н-8  Новый Рогачик-Волгоград (пос. Горнополянский) и железной дороги Горнополянский -Канальная (км 9+348) Адрес: Волгоградская область, г. Волгоград</t>
  </si>
  <si>
    <t xml:space="preserve">34-1-1-3-021987-2021 от 29.04.2021 ФАУ Главгосэкспертиза России </t>
  </si>
  <si>
    <t>под надзором    10-26/05-23СН</t>
  </si>
  <si>
    <t>Путепроводная развязка в месте пересечения а.д. Волгоград-Октябрьский-Котельниково-Зимовники-Сальск ( в границах территории Волгоградской области) участка ж.д. М. Горького-Котельниково (в районе ст. Абганерово, 86км, ПК 9) Адрес: Волгоградская область, Светлоярский и Октябрьский муниципальные районы</t>
  </si>
  <si>
    <t xml:space="preserve">34-1-1-3-057847-2021 от 06.10.2021 ФАУ Главгосэкспертиза России </t>
  </si>
  <si>
    <t>34-0-1-2023 от 03.05.2023 выдано Комитетом архитектуры и градостроительства Волгоградской области, до 19.06.2024</t>
  </si>
  <si>
    <t>б/н от 18.05.2023 (вх. 261/5537от 18.05.2023)</t>
  </si>
  <si>
    <t>под надзором    10-26/06-23СН</t>
  </si>
  <si>
    <t>Рконструкция здания филиала ФКП "Российская государственная цирковая компания"-"Волгоградский государственный цирк" Адрес: г. Волгоград, ул. Краснознаменская, д. 15</t>
  </si>
  <si>
    <t>34-1-1-3-028126-2023 от 25.05.2023 ФАУ "Главное управление государственной экспертизы"</t>
  </si>
  <si>
    <t>34-34-73-2023 от 01.06.2023 выдано Депортаиент по градостроительству и архитектуре  Волгограда, до 01.05.2023</t>
  </si>
  <si>
    <t>№ 1 от 01.06.2023 (вх. 261/6185 от 05.06.2023)</t>
  </si>
  <si>
    <t>под надзором    10-26/07-23СН</t>
  </si>
  <si>
    <t>Ртехническое перевооружение (замена) гидро-смлового оборудования головной насосной станции № 2 Городищенской оросительной системы Городищенский район, Волгоградская область Адрес: Волгоградская область , Городищенский муниципальный район</t>
  </si>
  <si>
    <t>ФГБУ "Управление "Волгоградмелиоводхоз"</t>
  </si>
  <si>
    <t xml:space="preserve">34-1-1-3-091648-2022 от 23.12.2022 ФАУ Главгосэкспертиза России </t>
  </si>
  <si>
    <t>№ 1 от 07.06.2023 (вх. 261/6230 от 07.06.2023)</t>
  </si>
  <si>
    <t>под надзором    10-26/08-23СН</t>
  </si>
  <si>
    <t>"Подводящий газопровод с запорной арматурой" в составе стройки "блочная автогазонаполнительная компрессорная станция для заправки автотранспорта, работающего на КПГ на территории Астраханского газового комплекса". Адрес: Астраханская область, Красноярский район, Джанайский сельсовет</t>
  </si>
  <si>
    <t xml:space="preserve">30-1-1-3-026633 от 19.05.2023 ФАУ Главгосэкспертиза России </t>
  </si>
  <si>
    <t>30-06-04-2023 от 02.06.2023 выдано Администрацией муниципального образования "Красноярский район" управлением капитального строительства, коммунального, дорожного хозяйства и экологии, до 02.12.2023</t>
  </si>
  <si>
    <t>№ 1 от 15.06.2023 (вх № 261/6592 от 20.06.2023)</t>
  </si>
  <si>
    <t>30-12630424-146-2021 от 22.04.2021 выдано Департаментом  по недропользованию по ЮФО до 30.03.2023г.,</t>
  </si>
  <si>
    <t>под надзором    10-26/02-23СН(3)</t>
  </si>
  <si>
    <t>№4 от 13.07.2023 (вх.261/7641 от 13.07.2023)</t>
  </si>
  <si>
    <t xml:space="preserve">«Строительство и реконструкция участков автомобильной дороги Р-22 «Каспий» автомобильная дорога М-4 «Дон» – Тамбов – Волгоград – Астрахань. Строительство автомобильной дороги Р-22 «Каспий» автомобильная дорога М-4 «Дон» – Тамбов – Волгоград – Астрахань на участке обхода г. Волгограда, Волгоградская область 2-й этап. Газопровод подключения км 0,87 - км 9,17 промплощадки Волгоградского ПХГ к газопроводу-отводу к  Этап 2.3.) Адрес: Волгоградская область, Городищенский район
</t>
  </si>
  <si>
    <t>34-03-52-2023МС от 10.07.2023 выдано Администрация Городищенскогомуниципального  района Волгоградской области, до 28.10.2023</t>
  </si>
  <si>
    <t>под надзором    10-26/09-23СН</t>
  </si>
  <si>
    <t>Администрация Лаганского городского муниципального образования Республики Калмыкия</t>
  </si>
  <si>
    <t>№1 от 18.07.2023 (вх. №261/7922 от 24.07.2023)</t>
  </si>
  <si>
    <t>Стротельство станции водоподготовки, г. Лагань Лаганского района Республики Калмыкия. Адрес : Республика Калмыкия,  г. Лагань Лаганского района</t>
  </si>
  <si>
    <t>под надзором    10-26/10-23СН</t>
  </si>
  <si>
    <t>34-1-1-3-076536-2022 от 31.10.2022 ФАУ "Главгосэкспертиза России"</t>
  </si>
  <si>
    <t>34-03-2-2023 от 23.06.2023 выдано  Администрация Ерзовского городского поселения Городищенского муниципального района, до 23.06.2023</t>
  </si>
  <si>
    <t>№ 2 от 01.08.2023 (вх. 261/8233 от 02.08.2023)</t>
  </si>
  <si>
    <t>Реконструкции напорного трубопровода от трубопроводу от ГНС " 2 (две нитки) Городищенской оросительной системы, Городищенский район, Волгоградская область. Адрес: Волгоградская область, Городищенский муниципальный  район, Ерзовское городское поселение</t>
  </si>
  <si>
    <t>под надзором    10-26/11-23СН</t>
  </si>
  <si>
    <t>Замена камеры СОД полевого изготовления изготовления на 84 км "МН "Жирновскк-Волгоград" Ду 500 (пуск)  на заводское исполнение. Волгоградское РНУ. Реконструкция Адрес: Волгоградская область , Котовский район</t>
  </si>
  <si>
    <t>34-1-1-3-059557-2022 от 19.08.2023 ФАУ "Главгосэкспертиза России"</t>
  </si>
  <si>
    <t>34-0-3-2023 от 03.08.2023 выдано Комитетом архитектуры и градостроительства Волгоградской области, до 03.05.2024</t>
  </si>
  <si>
    <t>№ 21954 от 08.08.2023 (вх. 261/8809 от 18.08.2023)</t>
  </si>
  <si>
    <t>под надзором    10-26/12-23СН</t>
  </si>
  <si>
    <t>ООО "Газпром Газификация"</t>
  </si>
  <si>
    <t>Газопровод от ГРС к ГТУ-ТЭЦ Ру 2,5МПа (газопровод межпоселковый ГРС-ГТУ ТЭЦ и Газопровод межпоселковый резервный ГРС-ГТУ ТЭЦ), Адрес: Астраханская область, Наримановский муниципальный район, Волжский сельсовет</t>
  </si>
  <si>
    <t xml:space="preserve">30-1-1-3-004161 от 03.02.2021 ФАУ Главгосэкспертиза России </t>
  </si>
  <si>
    <t>30-08-12-2023 от 10.08.2023 выдано Администрацией муниципального образования "Наримановский муниципальный  район" Астраханской области , до 25.02.2024</t>
  </si>
  <si>
    <t xml:space="preserve"> б/нот 21.08.2023 (вх № 261/8907 от 21.08.2023)</t>
  </si>
  <si>
    <t>34-03-1-2023 от 15.05.2023 выдано Администрация Ерзовского городского поселения Городищенского муниципального района, до 01.01.2025</t>
  </si>
  <si>
    <t>08-1020800568140-381-2023 от 31.01.2023 выдано Администрацией Лаганского городского муниципального образования Республики Калмыкия, до 01.12.2023</t>
  </si>
  <si>
    <t>08-1-1-2-067424-2022 от 21.09.2022 ГУ "Государственная экспертиза Республики Калмыкия"</t>
  </si>
  <si>
    <t>под надзором    10-26/13-23СН</t>
  </si>
  <si>
    <t>ЛПДС "Красный Яр". РВС -5000 № 1, № 2 (РАС) Волгоградское РНУ. Строительство.  Адрес: Волгоградская область, Жирновский район</t>
  </si>
  <si>
    <t>34-1-1-3-025441 от 16.05.2023г. ФАУ "Главгосэкспертиза"</t>
  </si>
  <si>
    <t>34-07-4047-2023МС от 29.06.2023 выдано Министерство строительства и ЖКХ РФ, до 07.09.2024</t>
  </si>
  <si>
    <t>№1 от01.09.2023 (вх 261/9386 от 01.09.2023)</t>
  </si>
  <si>
    <t>34-Ru34301000-4274-2020 от 27.10.2020 Администрация Волгограда, до 27.10.2021, продлено до 01.12.2023</t>
  </si>
  <si>
    <t>под надзором    10-26/14-23СН</t>
  </si>
  <si>
    <t>34-1-1-3-048807-2023 от 18.08.2023г. ФАУ "Главгосэкспертиза"</t>
  </si>
  <si>
    <t>под надзором    10-26/15-23СН</t>
  </si>
  <si>
    <t>Газопровод отвод и ГРС ОЭЗ "Лотос" Астраханской области. Адрес Астразанская область, Наримановский муниципальный район, Волжский сельсовет</t>
  </si>
  <si>
    <t>34-1-1-3-048745-2022 от 18.11.2022г. ФАУ "Главное управление государственной экспертизы"</t>
  </si>
  <si>
    <t>30-08-7-2023 от 10.04.2023, Администрация муниципального образования "Наримановский муниципальный район", до16.10.2023</t>
  </si>
  <si>
    <t>№1 от 06.09.2023 (вх 261/9750от 11.09.2023)</t>
  </si>
  <si>
    <t>№1 от 05.09.2023 (вх 261/9535 от 05.09.2023)</t>
  </si>
  <si>
    <t>34-35-49-2023 от 28.08.2023г. Администрация городского округа-город Волжский Волгоградской области, до 28.06.2023</t>
  </si>
  <si>
    <t>Современный комплекс для производства высококачественного горячекатанного и холоднокатанного плоского проката из нержавеющих и коррозионностойких марок стали в городе Волжский Волгоградской области. Адрес: Волгоградская область г. Волжский  пр. Металлургов, 6</t>
  </si>
  <si>
    <r>
      <t xml:space="preserve">Горно-обогатительный комбинат по добыче и обогащению калийных солей мощностью 2,3 млн. тонн в 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Поверхностный комплекс.  </t>
    </r>
  </si>
  <si>
    <r>
      <t xml:space="preserve">«Горно-обогатительный комбинат по добыче и обогащению калийных солей мощностью 2,3 млн. т/год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Поверхностный комплекс». </t>
    </r>
    <r>
      <rPr>
        <sz val="11"/>
        <rFont val="Times New Roman"/>
        <family val="1"/>
        <charset val="204"/>
      </rPr>
      <t>Самостоятельный объект (группа объектов): Отделение грануляции (объект 430) с сопутствующими коммуникациями; Межцеховой тракт транспортировки готовой продукции (объект №449) марки «Г» с сопутствующими коммуникациями (объекты 424, 442, 446.1); Склад продукта (марки «Н» и «Г») (объекта №440) 2 этап продукт марки «Г» с сопутствующими коммуникациями».</t>
    </r>
  </si>
  <si>
    <t>под надзором 03/15СН (3)</t>
  </si>
  <si>
    <t>261/17011 от 14.11.2022</t>
  </si>
  <si>
    <t>№ 34-186244444-393-2022 от 26.10.2022 Югнедра, до 24.01.2024</t>
  </si>
  <si>
    <t>под надзором 10-26/13-20СН(1)</t>
  </si>
  <si>
    <t>Разработка  и реализации комплексного проекта реконструкции Волго-Донского судоходного  канала. II этап. 4 (четвертый)  этап (НС 33), ПС 110//10 адрес: Волгоградская область, Калачевский район, Зарянское сельское поселение.</t>
  </si>
  <si>
    <t>под надзором    10-26/16-23СН</t>
  </si>
  <si>
    <t>Горно-обогатительный комбинат по добыче и обогащению калийных солей  мощностью 2,3 млн. тонн в год 95% KCL Гремячинского месторождения  Котельниковского района Волгоградской области. Этап Железнодорожная инфраструктура" Гока(2 этап строительства). Устройство СЦБ, Установка напольного   оборудования СЦБ, укладка кабеля СЦБ, прокладка магистрального кабеля СЦБ между парками А и Б. Укладка верхнего строиения пути с балансировкой и выправкой пути в парке А"  Адрес: Волгоградская область, Котельниковский район</t>
  </si>
  <si>
    <t>34-1-1-3-061215-2020 ФАУ Главгосэкспертиза России от 01.02.2020</t>
  </si>
  <si>
    <t>34-18 624 444 4-404-2023 от 02.06.2023 Выдано Департаментом по недропользованию по ЮФО, до 17.01.2024</t>
  </si>
  <si>
    <t>№ 1 от 27.10.2023 (вх. 261/11972 от 27.10.2023)</t>
  </si>
  <si>
    <t>под надзором    10-26/17-23СН</t>
  </si>
  <si>
    <t>Реконструкция обвязки скважины газовой эксплуатационной № 107 УППГ-2 Астраханского ГКМ" в составе стройки "Реконструкция промысловых объектов ООО "Астраханьгазпром"  Адрес: Астраханская область, Красноярский район, Астраханское газоконденсатное месторождение</t>
  </si>
  <si>
    <t>30-12630424-150-2022 от 04.07.2022 выдано Федеральным агенством по недропользованию по ЮФО, до 31.07.2024</t>
  </si>
  <si>
    <t>под надзором    10-26/18-23СН</t>
  </si>
  <si>
    <t>Реконструкция обвязки скважины газовой эксплуатационной № 71 УППГ-2 Астраханского ГКМ" в составе стройки "Реконструкция промысловых объектов ООО "Астраханьгазпром"  Адрес: Астраханская область, Красноярский район, Астраханское газоконденсатное месторождение</t>
  </si>
  <si>
    <t>30-12630424-149-2022 от 04.07.2022 выдано Федеральным агенством по недропользованию по ЮФО, до 31.07.2024</t>
  </si>
  <si>
    <t>под надзором    10-26/19-23СН</t>
  </si>
  <si>
    <t>Реконструкция обвязки скважины газовой эксплуатационной № 99 УППГ-2 Астраханского ГКМ" в составе стройки "Реконструкция промысловых объектов ООО "Астраханьгазпром"  Адрес: Астраханская область, Красноярский район, Астраханское газоконденсатное месторождение</t>
  </si>
  <si>
    <t>30-12630424-151-2022 от 04.07.2022 выдано Федеральным агенством по недропользованию по ЮФО, до 31.07.2024</t>
  </si>
  <si>
    <t>под надзором    10-26/20-23СН</t>
  </si>
  <si>
    <t>Реконструкция обвязки скважины газовой эксплуатационной № 201 УППГ-2 Астраханского ГКМ" в составе стройки "Реконструкция промысловых объектов ООО "Астраханьгазпром"  Адрес: Астраханская область, Красноярский район, Астраханское газоконденсатное месторождение</t>
  </si>
  <si>
    <t>30-12630424-152-2022 от 04.07.2022 выдано Федеральным агенством по недропользованию по ЮФО, до 31.07.2024</t>
  </si>
  <si>
    <t>34-1-1-3-34-1-13-029450-2023 от 31.05.2023  ФАУ "Главгосэкспертиза России"</t>
  </si>
  <si>
    <t>34-0-2-2023 от 17.07.2023 выдано Комитетом архитектуры и градостроительства Волгоградской области, до 31.08.2024</t>
  </si>
  <si>
    <t>№ 1 от 31.10.2023 (вх. 261/12098 от 31.10.2023)</t>
  </si>
  <si>
    <t>под надзором    10-26/21-23СН</t>
  </si>
  <si>
    <t>№ б/н от 27.10.2023 (вх. 261/12174 от 01.11.2023)</t>
  </si>
  <si>
    <t>АО "Синара-Девеполмент" (ООО "Русская нержавеющая компания"</t>
  </si>
  <si>
    <t>под надзором    10-26/22-23СН</t>
  </si>
  <si>
    <t>34-35-52-2023 от 06.09.2023г. Администрация городского округа-город Волжский Волгоградской области, до 06.09.2026</t>
  </si>
  <si>
    <t>Современный комплекс для производства высококачественного горячекатанного и холоднокатанного плоского проката из нержавеющих и коррозионностойких марок стали в городе Волжский Волгоградской области. ЦЕХ Горячей ПРОКАТКИ.  Адрес: Волгоградская область г. Волжский  пр. Металлургов, 6</t>
  </si>
  <si>
    <t>консервация (66/18сн)</t>
  </si>
  <si>
    <t>Расширение пропускной способности МН "Жирновск-Волгоград" с 14,8 млн. т/год до 15,5 млн. т/год. Волгоградское РНУ. Реконструкция". Адрес:  Волгоградская область, Котовский, Городищенский муниципальные районы, город-герой Волгоград</t>
  </si>
  <si>
    <t>под надзором    10-26/23-23СН</t>
  </si>
  <si>
    <t>Реконструкция магистрального нефтепровода "Тенгиз-Новороссийск" на участке 579,24 км-586,97км, 738,5-755,98км. 2 этап - строительство участка 738,5км - 755,98км.  Адрес: Астраханская область, Республика Калмыкия, Лиманский р-н, Чернозельский р-н</t>
  </si>
  <si>
    <t>АО "КТК-Р"</t>
  </si>
  <si>
    <t>№0002-2023 от 08.12.2023 (вх. 261/13836 от 08.12.2023)</t>
  </si>
  <si>
    <t>001-1-3-009648-2023 от 02.03.2023 ФАУ "Главное управление государственной экспертизы"</t>
  </si>
  <si>
    <t>под надзором    10-26/24-23СН</t>
  </si>
  <si>
    <t>ПАО "ФСК-Россети"</t>
  </si>
  <si>
    <t>0-0-4330-2023МС от 28.11.2023 выдано Министерство строительства и ЖКХ, до 28.08.2024</t>
  </si>
  <si>
    <t>34-0-5-2023 от 01.12.2023 , выдано Комитетом архитектуры и градостроительства Волгоградской области, до 01.02.2024</t>
  </si>
  <si>
    <t>№ 1 от 11.12.2023 (вх. 261/13965 от 12.12.2023)</t>
  </si>
  <si>
    <r>
      <t xml:space="preserve">Строительство и реконструкция автомобильноц дороги   Р-22 «Каспий» автомобильная дорога М-4 Дон-Тамбов-Волгоград-Астрахань Строительство автомобильной дороге Р-22 «Каспий» автомобильная дорога М-4 Дон-Тамбов-Волгоград-Астрахань на участке обхода г. Волгограда, Волгоградская область. 1 этап. </t>
    </r>
    <r>
      <rPr>
        <b/>
        <sz val="9"/>
        <color theme="1"/>
        <rFont val="Times New Roman"/>
        <family val="1"/>
        <charset val="204"/>
      </rPr>
      <t xml:space="preserve">Реконструкция ВЛ 220 кВ Кировская-Южная с отпайкой на ПС Красноармейская, реконструкция ВЛ 220кВ Гумрак-Красноармейская с отпайкой на ТЭЦ-3, Реконструкция ВОЛС ВЛ 220 кЮ Кировская-Южная с отпайкой на ПС Красноармейская, Этап 1.2. </t>
    </r>
    <r>
      <rPr>
        <sz val="9"/>
        <color theme="1"/>
        <rFont val="Times New Roman"/>
        <family val="1"/>
        <charset val="204"/>
      </rPr>
      <t>Адрес: Волгоградская область, Городищенский и Светлоярский районы</t>
    </r>
  </si>
  <si>
    <t>под надзором    10-26/25-23СН</t>
  </si>
  <si>
    <t>Обустройство скважин № 74,75,76,77,79 Бешкульского месторождения и строительство выкидных трубопроводов" (2 этап). Адрес: Астраханская область , Наримановский район</t>
  </si>
  <si>
    <t>30-08-157-2023 от 11.12.2023 выдано Департаментом по недропользованию по ЮФО, до 11.06.2024</t>
  </si>
  <si>
    <t>30-1-1-3-072256-2023 от 28.21.2023 ФАУ "Главгосэкспертиза России"</t>
  </si>
  <si>
    <t>№ 4 от 12.12.2023 (вх. 261/14042 от 12.12.2023)</t>
  </si>
  <si>
    <t>под надзором    10-26/26-23СН</t>
  </si>
  <si>
    <t>АО "Волжский Оргсинтез"</t>
  </si>
  <si>
    <t>Производство бутилового ксантогената калия мощностью 20 000 тонн в год" Адрес: Волгоградская область, г. Волжский, ул. Александрова, 100</t>
  </si>
  <si>
    <t>34-35-65-2023 от 07.12.2023 выдано Комитетом земельных ресурсов и градостроительства Администрации городского округа- город Волжский Волгоградской области, до 07.03.2026</t>
  </si>
  <si>
    <t>34-1-1-3-062-2023 от 16.10.2023 ФАУ "Главное управление государственной экспертизы"</t>
  </si>
  <si>
    <t>№ 1 от 15.12.2023 (вх. 261/14251 от 15.12.2023)</t>
  </si>
  <si>
    <t>34-0-3866-2023МС от 28.02.2023 выдано Министерством строительства и ЖКХ РФ, до 28.01.2024, подлено до 28.01.2025</t>
  </si>
  <si>
    <r>
      <t xml:space="preserve">Горно-обогатительный комбинат по добыче и обогащению калийных солей мощностью 2,3 млн. т/год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Поверхностный комплекс». </t>
    </r>
    <r>
      <rPr>
        <sz val="11"/>
        <rFont val="Times New Roman"/>
        <family val="1"/>
        <charset val="204"/>
      </rPr>
      <t>Самостоятельный объект (группа объектов): Отделение грануляции (объект 430) с сопутствующими коммуникациями; Межцеховой тракт транспортировки готовой продукции (объект №449) марки «Г» с сопутствующими коммуникациями (объекты 424, 442, 446.1); Склад продукта (марки «Н» и «Г») (объекта №440) 2 этап продукт марки «Г» с сопутствующими коммуникациями</t>
    </r>
  </si>
  <si>
    <t>№ 34-186244444-335-2020 от 25.01.2021 , до 27.04.2021 Югнедра, 34-186244444-363-2021 от 29.12.2021до 20.09.2023</t>
  </si>
  <si>
    <t>34-18624 444 4-350-2021 от 05.07.2021, выдан Югнедра до 21.04.2025</t>
  </si>
  <si>
    <t xml:space="preserve">«Горно-обогатительный комбинат по добыче и обогащению калийных солей мощностью 2,3 млн. тонн в год 95% KCL Гремячинского месторождения Котельниковского района Волгоградской области. Межцеховой тракт подачи руды от надшахтного здания №3 до склада руды».,  Адрес: Волгоградская область, Котельниковский район   </t>
  </si>
  <si>
    <r>
      <t xml:space="preserve">«Горно-обогатительный комбинат по добыче и обогащению калийных солей мощностью 2,3 млн. т/год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Рудник </t>
    </r>
    <r>
      <rPr>
        <sz val="11"/>
        <rFont val="Times New Roman"/>
        <family val="1"/>
        <charset val="204"/>
      </rPr>
      <t>Гремячинского ГОК». (Этап 2. Выход рудника на проектную производительность). Самостоятельный объект (группа объектов): Здание подъемных машин №3 (объект №233).Адрес:В границах Пимено- Чернявского сельского поселения Котельниковского района Волгоградской области.</t>
    </r>
  </si>
  <si>
    <t>№ 34-186244444-419-2023 от 10.11.2023 Югнедра, до 08.02.2024</t>
  </si>
  <si>
    <r>
      <t xml:space="preserve">Горно-обогатительный комбинат по добыче и обогащению калийных солей  мощностью 2,3 млн. тонн в год 95% KCL Гремячинского месторождения  Котельниковского района </t>
    </r>
    <r>
      <rPr>
        <b/>
        <sz val="11"/>
        <rFont val="Times New Roman"/>
        <family val="1"/>
        <charset val="204"/>
      </rPr>
      <t>Рудник.</t>
    </r>
    <r>
      <rPr>
        <sz val="11"/>
        <rFont val="Times New Roman"/>
        <family val="1"/>
        <charset val="204"/>
      </rPr>
      <t xml:space="preserve"> Этап 2. Выход Рудника на проектную производительность. Самостоятельный объект (группа объектов): Ствол №3 Адрес:В границах Пимено- Чернявского сельского поселения Котельниковского района Волгоградской области.</t>
    </r>
  </si>
  <si>
    <t>№ 34-186244444-421-2022 от 10.11.2023 Югнедра, до 09.11.2024</t>
  </si>
  <si>
    <r>
      <t xml:space="preserve">«Горно-обогатительный комбинат по добыче и обогащению калийных солей мощностью 2,3 млн. т/год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Рудник </t>
    </r>
    <r>
      <rPr>
        <sz val="11"/>
        <rFont val="Times New Roman"/>
        <family val="1"/>
        <charset val="204"/>
      </rPr>
      <t>Гремячинского ГОК». (Этап 2. Выход рудника на проектную производительность). Самостоятельный объект (группа объектов): Калориферная установка №3, шахта летнего забора воздуха, калориферный канал.Адрес:В границах Пимено- Чернявского сельского поселения Котельниковского района Волгоградской области.</t>
    </r>
  </si>
  <si>
    <t xml:space="preserve">30-12630000-143-2020 от 10.07.2020 Департамент по недропользованию по ЮФЮ, срок действия до 30.06.2022, продлено </t>
  </si>
  <si>
    <t>ЗОС  10-26/11-19СН</t>
  </si>
  <si>
    <t>выдан</t>
  </si>
  <si>
    <t>34-1-1-3-016693-2019 от 02.07.2019; 34-1-1-3-051760-2021 от 09.09.2021  ФАУ "Главгосэкспертиза России"</t>
  </si>
  <si>
    <t>ЗОС 05/11СН(1)</t>
  </si>
  <si>
    <t>ЗОС  03/15СН (3)</t>
  </si>
  <si>
    <t>ЗОС    10-26/16-22СН</t>
  </si>
  <si>
    <t>ЗОС03/15СН</t>
  </si>
  <si>
    <r>
      <t xml:space="preserve">«Горно-обогатительный комбинат по добыче и обогащению калийных солей мощностью 2,3 млн. т/год 95% KCL Гремячинского месторождения Котельниковского района Волгоградской области. </t>
    </r>
    <r>
      <rPr>
        <b/>
        <sz val="11"/>
        <rFont val="Times New Roman"/>
        <family val="1"/>
        <charset val="204"/>
      </rPr>
      <t xml:space="preserve">Рудник </t>
    </r>
    <r>
      <rPr>
        <sz val="11"/>
        <rFont val="Times New Roman"/>
        <family val="1"/>
        <charset val="204"/>
      </rPr>
      <t xml:space="preserve">Гремячинского ГОК».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</si>
</sst>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41">
    <xf numFmtId="0" fontId="0" fillId="0" borderId="0" xfId="0"/>
    <xf numFmtId="0" fontId="0" fillId="0" borderId="1" xfId="0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2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textRotation="90" wrapText="1"/>
    </xf>
    <xf numFmtId="0" fontId="0" fillId="0" borderId="0" xfId="0" applyFont="1"/>
    <xf numFmtId="0" fontId="14" fillId="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14" fillId="5" borderId="2" xfId="0" applyFont="1" applyFill="1" applyBorder="1" applyAlignment="1">
      <alignment horizontal="center" vertical="top" textRotation="90" wrapText="1"/>
    </xf>
    <xf numFmtId="0" fontId="7" fillId="5" borderId="1" xfId="0" applyFont="1" applyFill="1" applyBorder="1" applyAlignment="1">
      <alignment vertical="top" wrapText="1"/>
    </xf>
    <xf numFmtId="0" fontId="14" fillId="5" borderId="19" xfId="0" applyFont="1" applyFill="1" applyBorder="1" applyAlignment="1">
      <alignment horizontal="center" vertical="top" textRotation="90" wrapText="1"/>
    </xf>
    <xf numFmtId="0" fontId="14" fillId="5" borderId="1" xfId="0" applyFont="1" applyFill="1" applyBorder="1" applyAlignment="1">
      <alignment horizontal="center" vertical="top" textRotation="90" wrapText="1"/>
    </xf>
    <xf numFmtId="0" fontId="5" fillId="3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8" fillId="0" borderId="0" xfId="0" applyFont="1"/>
    <xf numFmtId="14" fontId="8" fillId="3" borderId="1" xfId="0" applyNumberFormat="1" applyFont="1" applyFill="1" applyBorder="1" applyAlignment="1">
      <alignment horizontal="left" vertical="top" wrapText="1"/>
    </xf>
    <xf numFmtId="0" fontId="17" fillId="0" borderId="2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6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 textRotation="90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0" fontId="17" fillId="6" borderId="21" xfId="0" applyFont="1" applyFill="1" applyBorder="1" applyAlignment="1">
      <alignment vertical="top" wrapText="1"/>
    </xf>
    <xf numFmtId="0" fontId="8" fillId="6" borderId="1" xfId="1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14" fontId="8" fillId="6" borderId="1" xfId="0" applyNumberFormat="1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0" fillId="7" borderId="0" xfId="0" applyFill="1"/>
    <xf numFmtId="0" fontId="11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wrapText="1"/>
    </xf>
    <xf numFmtId="0" fontId="17" fillId="7" borderId="21" xfId="0" applyFont="1" applyFill="1" applyBorder="1" applyAlignment="1">
      <alignment vertical="top" wrapText="1"/>
    </xf>
    <xf numFmtId="0" fontId="8" fillId="7" borderId="1" xfId="1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vertical="top" wrapText="1"/>
    </xf>
    <xf numFmtId="14" fontId="8" fillId="7" borderId="1" xfId="0" applyNumberFormat="1" applyFont="1" applyFill="1" applyBorder="1" applyAlignment="1">
      <alignment horizontal="left" vertical="top" wrapText="1"/>
    </xf>
    <xf numFmtId="0" fontId="8" fillId="7" borderId="1" xfId="1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top" textRotation="90" wrapText="1"/>
    </xf>
    <xf numFmtId="0" fontId="9" fillId="7" borderId="1" xfId="0" applyFont="1" applyFill="1" applyBorder="1" applyAlignment="1">
      <alignment vertical="top" wrapText="1"/>
    </xf>
    <xf numFmtId="0" fontId="14" fillId="7" borderId="1" xfId="0" applyNumberFormat="1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9" fillId="7" borderId="5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vertical="top" wrapText="1"/>
    </xf>
    <xf numFmtId="16" fontId="14" fillId="4" borderId="1" xfId="0" applyNumberFormat="1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top" textRotation="90" wrapText="1"/>
    </xf>
    <xf numFmtId="0" fontId="13" fillId="2" borderId="7" xfId="0" applyFont="1" applyFill="1" applyBorder="1" applyAlignment="1">
      <alignment horizontal="center" vertical="top" textRotation="90" wrapText="1"/>
    </xf>
    <xf numFmtId="0" fontId="1" fillId="2" borderId="4" xfId="0" applyFont="1" applyFill="1" applyBorder="1" applyAlignment="1">
      <alignment horizontal="center" vertical="top" textRotation="90" wrapText="1"/>
    </xf>
    <xf numFmtId="0" fontId="1" fillId="2" borderId="7" xfId="0" applyFont="1" applyFill="1" applyBorder="1" applyAlignment="1">
      <alignment horizontal="center" vertical="top" textRotation="90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_ОПО" xfId="1"/>
  </cellStyles>
  <dxfs count="479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98"/>
  <sheetViews>
    <sheetView tabSelected="1" topLeftCell="B17" zoomScaleNormal="100" zoomScaleSheetLayoutView="100" workbookViewId="0">
      <pane ySplit="2430" topLeftCell="A92" activePane="bottomLeft"/>
      <selection activeCell="I40" sqref="I40"/>
      <selection pane="bottomLeft" activeCell="N20" sqref="N20:N94"/>
    </sheetView>
  </sheetViews>
  <sheetFormatPr defaultRowHeight="15" x14ac:dyDescent="0.25"/>
  <cols>
    <col min="1" max="1" width="5.28515625" customWidth="1"/>
    <col min="2" max="2" width="6.28515625" style="40" customWidth="1"/>
    <col min="3" max="3" width="10.42578125" style="41" customWidth="1"/>
    <col min="4" max="4" width="31.140625" style="31" customWidth="1"/>
    <col min="5" max="6" width="6.42578125" customWidth="1"/>
    <col min="7" max="7" width="12.28515625" customWidth="1"/>
    <col min="8" max="8" width="17.5703125" customWidth="1"/>
    <col min="9" max="9" width="17.28515625" customWidth="1"/>
    <col min="10" max="10" width="14.42578125" customWidth="1"/>
    <col min="11" max="11" width="15.42578125" customWidth="1"/>
    <col min="12" max="12" width="14.140625" customWidth="1"/>
    <col min="13" max="13" width="13.85546875" customWidth="1"/>
    <col min="14" max="16" width="13.5703125" customWidth="1"/>
    <col min="17" max="17" width="13.5703125" hidden="1" customWidth="1"/>
    <col min="18" max="18" width="15.5703125" style="74" customWidth="1"/>
    <col min="19" max="19" width="15.5703125" customWidth="1"/>
  </cols>
  <sheetData>
    <row r="1" spans="1:19" ht="15.75" hidden="1" x14ac:dyDescent="0.25">
      <c r="B1"/>
      <c r="C1"/>
      <c r="D1"/>
      <c r="M1" s="11" t="s">
        <v>69</v>
      </c>
      <c r="N1" s="77"/>
      <c r="O1" s="77"/>
      <c r="P1" s="80"/>
      <c r="Q1" s="78"/>
      <c r="R1"/>
    </row>
    <row r="2" spans="1:19" ht="15.75" hidden="1" x14ac:dyDescent="0.25">
      <c r="B2"/>
      <c r="C2"/>
      <c r="D2"/>
      <c r="M2" s="140" t="s">
        <v>13</v>
      </c>
      <c r="N2" s="140"/>
      <c r="O2" s="140"/>
      <c r="P2" s="80"/>
      <c r="Q2" s="78"/>
      <c r="R2"/>
    </row>
    <row r="3" spans="1:19" ht="15.75" hidden="1" x14ac:dyDescent="0.25">
      <c r="B3"/>
      <c r="C3"/>
      <c r="D3"/>
      <c r="M3" s="140" t="s">
        <v>10</v>
      </c>
      <c r="N3" s="140"/>
      <c r="O3" s="140"/>
      <c r="P3" s="80"/>
      <c r="Q3" s="78"/>
      <c r="R3"/>
    </row>
    <row r="4" spans="1:19" ht="15.75" hidden="1" x14ac:dyDescent="0.25">
      <c r="B4"/>
      <c r="C4"/>
      <c r="D4"/>
      <c r="M4" s="140" t="s">
        <v>11</v>
      </c>
      <c r="N4" s="140"/>
      <c r="O4" s="140"/>
      <c r="P4" s="80"/>
      <c r="Q4" s="78"/>
      <c r="R4"/>
    </row>
    <row r="5" spans="1:19" ht="15.75" hidden="1" x14ac:dyDescent="0.25">
      <c r="B5"/>
      <c r="C5"/>
      <c r="D5"/>
      <c r="M5" s="140" t="s">
        <v>12</v>
      </c>
      <c r="N5" s="140"/>
      <c r="O5" s="140"/>
      <c r="P5" s="80"/>
      <c r="Q5" s="78"/>
      <c r="R5"/>
    </row>
    <row r="6" spans="1:19" ht="15.75" hidden="1" x14ac:dyDescent="0.25">
      <c r="B6"/>
      <c r="C6"/>
      <c r="D6"/>
      <c r="M6" s="10" t="s">
        <v>70</v>
      </c>
      <c r="N6" s="9"/>
      <c r="O6" s="9"/>
      <c r="P6" s="9"/>
      <c r="Q6" s="9"/>
      <c r="R6"/>
    </row>
    <row r="7" spans="1:19" ht="15.75" hidden="1" x14ac:dyDescent="0.25">
      <c r="B7"/>
      <c r="C7"/>
      <c r="D7"/>
      <c r="M7" s="77"/>
      <c r="N7" s="77"/>
      <c r="O7" s="77"/>
      <c r="P7" s="80"/>
      <c r="Q7" s="78"/>
      <c r="R7"/>
    </row>
    <row r="8" spans="1:19" ht="15.75" hidden="1" x14ac:dyDescent="0.25">
      <c r="B8"/>
      <c r="C8"/>
      <c r="D8"/>
      <c r="M8" s="11" t="s">
        <v>18</v>
      </c>
      <c r="N8" s="77"/>
      <c r="O8" s="77"/>
      <c r="P8" s="80"/>
      <c r="Q8" s="78"/>
      <c r="R8"/>
    </row>
    <row r="9" spans="1:19" ht="15.75" hidden="1" customHeight="1" x14ac:dyDescent="0.25">
      <c r="B9"/>
      <c r="C9"/>
      <c r="D9" s="14"/>
      <c r="E9" s="14"/>
      <c r="F9" s="14"/>
      <c r="G9" s="14"/>
      <c r="H9" s="14"/>
      <c r="I9" s="14"/>
      <c r="J9" s="14"/>
      <c r="K9" s="14"/>
      <c r="L9" s="14"/>
      <c r="M9" s="140" t="s">
        <v>13</v>
      </c>
      <c r="N9" s="140"/>
      <c r="O9" s="140"/>
      <c r="P9" s="80"/>
      <c r="Q9" s="78"/>
      <c r="R9"/>
    </row>
    <row r="10" spans="1:19" ht="15.75" hidden="1" x14ac:dyDescent="0.25">
      <c r="B10"/>
      <c r="C10"/>
      <c r="D10"/>
      <c r="M10" s="140" t="s">
        <v>10</v>
      </c>
      <c r="N10" s="140"/>
      <c r="O10" s="140"/>
      <c r="P10" s="80"/>
      <c r="Q10" s="78"/>
      <c r="R10"/>
    </row>
    <row r="11" spans="1:19" ht="15.75" hidden="1" x14ac:dyDescent="0.25">
      <c r="B11"/>
      <c r="C11"/>
      <c r="D11"/>
      <c r="M11" s="140" t="s">
        <v>11</v>
      </c>
      <c r="N11" s="140"/>
      <c r="O11" s="140"/>
      <c r="P11" s="80"/>
      <c r="Q11" s="78"/>
      <c r="R11"/>
    </row>
    <row r="12" spans="1:19" ht="15.75" hidden="1" x14ac:dyDescent="0.25">
      <c r="B12"/>
      <c r="C12"/>
      <c r="D12"/>
      <c r="M12" s="140" t="s">
        <v>12</v>
      </c>
      <c r="N12" s="140"/>
      <c r="O12" s="140"/>
      <c r="P12" s="80"/>
      <c r="Q12" s="78"/>
      <c r="R12"/>
    </row>
    <row r="13" spans="1:19" ht="15.75" hidden="1" x14ac:dyDescent="0.25">
      <c r="B13"/>
      <c r="C13"/>
      <c r="D13"/>
      <c r="M13" s="10" t="s">
        <v>71</v>
      </c>
      <c r="N13" s="9"/>
      <c r="O13" s="9"/>
      <c r="P13" s="9"/>
      <c r="Q13" s="9"/>
      <c r="R13"/>
    </row>
    <row r="14" spans="1:19" hidden="1" x14ac:dyDescent="0.25">
      <c r="B14"/>
      <c r="C14"/>
      <c r="D14"/>
      <c r="R14"/>
    </row>
    <row r="15" spans="1:19" hidden="1" x14ac:dyDescent="0.25"/>
    <row r="16" spans="1:19" ht="15.75" hidden="1" thickBot="1" x14ac:dyDescent="0.3">
      <c r="A16" s="127" t="s">
        <v>170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21.75" customHeight="1" x14ac:dyDescent="0.25">
      <c r="A17" s="130" t="s">
        <v>1</v>
      </c>
      <c r="B17" s="132" t="s">
        <v>0</v>
      </c>
      <c r="C17" s="134" t="s">
        <v>14</v>
      </c>
      <c r="D17" s="136" t="s">
        <v>3</v>
      </c>
      <c r="E17" s="138" t="s">
        <v>4</v>
      </c>
      <c r="F17" s="138" t="s">
        <v>61</v>
      </c>
      <c r="G17" s="128" t="s">
        <v>9</v>
      </c>
      <c r="H17" s="128" t="s">
        <v>17</v>
      </c>
      <c r="I17" s="128" t="s">
        <v>15</v>
      </c>
      <c r="J17" s="128" t="s">
        <v>2</v>
      </c>
      <c r="K17" s="123" t="s">
        <v>68</v>
      </c>
      <c r="L17" s="123" t="s">
        <v>8</v>
      </c>
      <c r="M17" s="125" t="s">
        <v>7</v>
      </c>
      <c r="N17" s="126"/>
      <c r="O17" s="126"/>
      <c r="P17" s="79"/>
      <c r="Q17" s="79"/>
      <c r="R17" s="121" t="s">
        <v>49</v>
      </c>
      <c r="S17" s="121" t="s">
        <v>16</v>
      </c>
    </row>
    <row r="18" spans="1:19" ht="74.25" customHeight="1" thickBot="1" x14ac:dyDescent="0.3">
      <c r="A18" s="131"/>
      <c r="B18" s="133"/>
      <c r="C18" s="135"/>
      <c r="D18" s="137"/>
      <c r="E18" s="139"/>
      <c r="F18" s="139"/>
      <c r="G18" s="129"/>
      <c r="H18" s="129"/>
      <c r="I18" s="129"/>
      <c r="J18" s="129"/>
      <c r="K18" s="124"/>
      <c r="L18" s="124"/>
      <c r="M18" s="7" t="s">
        <v>5</v>
      </c>
      <c r="N18" s="8" t="s">
        <v>48</v>
      </c>
      <c r="O18" s="8" t="s">
        <v>6</v>
      </c>
      <c r="P18" s="8" t="s">
        <v>86</v>
      </c>
      <c r="Q18" s="81" t="s">
        <v>97</v>
      </c>
      <c r="R18" s="122" t="s">
        <v>49</v>
      </c>
      <c r="S18" s="122"/>
    </row>
    <row r="19" spans="1:19" ht="10.5" customHeight="1" thickBot="1" x14ac:dyDescent="0.3">
      <c r="A19" s="2">
        <v>1</v>
      </c>
      <c r="B19" s="39">
        <v>2</v>
      </c>
      <c r="C19" s="38">
        <v>3</v>
      </c>
      <c r="D19" s="32">
        <v>4</v>
      </c>
      <c r="E19" s="3">
        <v>5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4">
        <v>10</v>
      </c>
      <c r="L19" s="4">
        <v>11</v>
      </c>
      <c r="M19" s="2">
        <v>12</v>
      </c>
      <c r="N19" s="5">
        <v>13</v>
      </c>
      <c r="O19" s="5">
        <v>13</v>
      </c>
      <c r="P19" s="5">
        <v>13</v>
      </c>
      <c r="Q19" s="5">
        <v>13</v>
      </c>
      <c r="R19" s="70">
        <v>14</v>
      </c>
      <c r="S19" s="6">
        <v>14</v>
      </c>
    </row>
    <row r="20" spans="1:19" ht="189.75" customHeight="1" x14ac:dyDescent="0.25">
      <c r="A20">
        <v>1</v>
      </c>
      <c r="B20" s="61" t="s">
        <v>19</v>
      </c>
      <c r="C20" s="27" t="s">
        <v>260</v>
      </c>
      <c r="D20" s="34" t="s">
        <v>24</v>
      </c>
      <c r="E20" s="20" t="s">
        <v>20</v>
      </c>
      <c r="F20" s="20" t="s">
        <v>64</v>
      </c>
      <c r="G20" s="23" t="s">
        <v>172</v>
      </c>
      <c r="H20" s="24" t="s">
        <v>25</v>
      </c>
      <c r="I20" s="16" t="s">
        <v>26</v>
      </c>
      <c r="J20" s="25" t="s">
        <v>88</v>
      </c>
      <c r="K20" s="15" t="s">
        <v>72</v>
      </c>
      <c r="L20" s="66"/>
      <c r="M20" s="66"/>
      <c r="N20" s="66"/>
      <c r="O20" s="66"/>
      <c r="P20" s="66"/>
      <c r="Q20" s="66"/>
      <c r="R20" s="71"/>
      <c r="S20" s="66"/>
    </row>
    <row r="21" spans="1:19" ht="81" customHeight="1" x14ac:dyDescent="0.25">
      <c r="A21" s="88">
        <v>2</v>
      </c>
      <c r="B21" s="62" t="s">
        <v>27</v>
      </c>
      <c r="C21" s="26" t="s">
        <v>21</v>
      </c>
      <c r="D21" s="33" t="s">
        <v>213</v>
      </c>
      <c r="E21" s="22" t="s">
        <v>20</v>
      </c>
      <c r="F21" s="22" t="s">
        <v>65</v>
      </c>
      <c r="G21" s="17" t="s">
        <v>28</v>
      </c>
      <c r="H21" s="17" t="s">
        <v>29</v>
      </c>
      <c r="I21" s="17" t="s">
        <v>30</v>
      </c>
      <c r="J21" s="18" t="s">
        <v>212</v>
      </c>
      <c r="K21" s="19" t="s">
        <v>73</v>
      </c>
      <c r="L21" s="64"/>
      <c r="M21" s="64"/>
      <c r="N21" s="64"/>
      <c r="O21" s="64"/>
      <c r="P21" s="64"/>
      <c r="Q21" s="64"/>
      <c r="R21" s="69"/>
      <c r="S21" s="64"/>
    </row>
    <row r="22" spans="1:19" ht="134.25" x14ac:dyDescent="0.25">
      <c r="A22">
        <v>3</v>
      </c>
      <c r="B22" s="59" t="s">
        <v>23</v>
      </c>
      <c r="C22" s="26" t="s">
        <v>81</v>
      </c>
      <c r="D22" s="42" t="s">
        <v>341</v>
      </c>
      <c r="E22" s="22" t="s">
        <v>20</v>
      </c>
      <c r="F22" s="22" t="s">
        <v>62</v>
      </c>
      <c r="G22" s="16" t="s">
        <v>32</v>
      </c>
      <c r="H22" s="12">
        <v>0</v>
      </c>
      <c r="I22" s="12" t="s">
        <v>112</v>
      </c>
      <c r="J22" s="12" t="s">
        <v>186</v>
      </c>
      <c r="K22" s="13">
        <v>0</v>
      </c>
      <c r="L22" s="64">
        <f>1</f>
        <v>1</v>
      </c>
      <c r="M22" s="64">
        <f>1</f>
        <v>1</v>
      </c>
      <c r="N22" s="64">
        <f>11</f>
        <v>11</v>
      </c>
      <c r="O22" s="64">
        <f>1</f>
        <v>1</v>
      </c>
      <c r="P22" s="64">
        <f>1</f>
        <v>1</v>
      </c>
      <c r="Q22" s="64"/>
      <c r="R22" s="69"/>
      <c r="S22" s="64"/>
    </row>
    <row r="23" spans="1:19" s="45" customFormat="1" ht="194.25" x14ac:dyDescent="0.25">
      <c r="A23" s="88">
        <v>4</v>
      </c>
      <c r="B23" s="82" t="s">
        <v>23</v>
      </c>
      <c r="C23" s="83" t="s">
        <v>184</v>
      </c>
      <c r="D23" s="42" t="s">
        <v>182</v>
      </c>
      <c r="E23" s="85" t="s">
        <v>20</v>
      </c>
      <c r="F23" s="85" t="s">
        <v>62</v>
      </c>
      <c r="G23" s="86" t="s">
        <v>32</v>
      </c>
      <c r="H23" s="84" t="s">
        <v>171</v>
      </c>
      <c r="I23" s="84" t="s">
        <v>111</v>
      </c>
      <c r="J23" s="84" t="s">
        <v>183</v>
      </c>
      <c r="K23" s="87" t="s">
        <v>138</v>
      </c>
      <c r="L23" s="56"/>
      <c r="M23" s="56"/>
      <c r="N23" s="56"/>
      <c r="O23" s="56"/>
      <c r="P23" s="56"/>
      <c r="Q23" s="56"/>
      <c r="R23" s="72"/>
      <c r="S23" s="56"/>
    </row>
    <row r="24" spans="1:19" s="45" customFormat="1" ht="344.25" x14ac:dyDescent="0.25">
      <c r="A24" s="100">
        <v>5</v>
      </c>
      <c r="B24" s="111" t="s">
        <v>23</v>
      </c>
      <c r="C24" s="112" t="s">
        <v>412</v>
      </c>
      <c r="D24" s="113" t="s">
        <v>342</v>
      </c>
      <c r="E24" s="114" t="s">
        <v>20</v>
      </c>
      <c r="F24" s="114" t="s">
        <v>62</v>
      </c>
      <c r="G24" s="115" t="s">
        <v>32</v>
      </c>
      <c r="H24" s="116" t="s">
        <v>171</v>
      </c>
      <c r="I24" s="116" t="s">
        <v>111</v>
      </c>
      <c r="J24" s="116" t="s">
        <v>400</v>
      </c>
      <c r="K24" s="117" t="s">
        <v>138</v>
      </c>
      <c r="L24" s="89">
        <f>1</f>
        <v>1</v>
      </c>
      <c r="M24" s="89"/>
      <c r="N24" s="89"/>
      <c r="O24" s="89"/>
      <c r="P24" s="89"/>
      <c r="Q24" s="89"/>
      <c r="R24" s="110"/>
      <c r="S24" s="89" t="s">
        <v>410</v>
      </c>
    </row>
    <row r="25" spans="1:19" s="45" customFormat="1" ht="344.25" x14ac:dyDescent="0.25">
      <c r="A25" s="88">
        <v>6</v>
      </c>
      <c r="B25" s="82" t="s">
        <v>23</v>
      </c>
      <c r="C25" s="83" t="s">
        <v>184</v>
      </c>
      <c r="D25" s="42" t="s">
        <v>399</v>
      </c>
      <c r="E25" s="85" t="s">
        <v>20</v>
      </c>
      <c r="F25" s="85" t="s">
        <v>62</v>
      </c>
      <c r="G25" s="86" t="s">
        <v>32</v>
      </c>
      <c r="H25" s="84" t="s">
        <v>171</v>
      </c>
      <c r="I25" s="84" t="s">
        <v>111</v>
      </c>
      <c r="J25" s="84" t="s">
        <v>401</v>
      </c>
      <c r="K25" s="87"/>
      <c r="L25" s="56"/>
      <c r="M25" s="56"/>
      <c r="N25" s="56"/>
      <c r="O25" s="56"/>
      <c r="P25" s="56"/>
      <c r="Q25" s="56"/>
      <c r="R25" s="72"/>
      <c r="S25" s="56"/>
    </row>
    <row r="26" spans="1:19" ht="228" x14ac:dyDescent="0.25">
      <c r="A26">
        <v>7</v>
      </c>
      <c r="B26" s="59" t="s">
        <v>23</v>
      </c>
      <c r="C26" s="26" t="s">
        <v>83</v>
      </c>
      <c r="D26" s="120" t="s">
        <v>416</v>
      </c>
      <c r="E26" s="27" t="s">
        <v>20</v>
      </c>
      <c r="F26" s="1" t="s">
        <v>62</v>
      </c>
      <c r="G26" s="28" t="s">
        <v>34</v>
      </c>
      <c r="H26" s="29" t="s">
        <v>35</v>
      </c>
      <c r="I26" s="28" t="s">
        <v>87</v>
      </c>
      <c r="J26" s="28" t="s">
        <v>185</v>
      </c>
      <c r="K26" s="30" t="s">
        <v>84</v>
      </c>
      <c r="L26" s="65">
        <f>1</f>
        <v>1</v>
      </c>
      <c r="M26" s="67">
        <f>1</f>
        <v>1</v>
      </c>
      <c r="N26" s="67">
        <f>18</f>
        <v>18</v>
      </c>
      <c r="O26" s="67">
        <f>1+1</f>
        <v>2</v>
      </c>
      <c r="P26" s="67">
        <f>1+1</f>
        <v>2</v>
      </c>
      <c r="Q26" s="67"/>
      <c r="R26" s="69"/>
      <c r="S26" s="67"/>
    </row>
    <row r="27" spans="1:19" ht="270" x14ac:dyDescent="0.25">
      <c r="A27" s="118">
        <v>8</v>
      </c>
      <c r="B27" s="111" t="s">
        <v>23</v>
      </c>
      <c r="C27" s="112" t="s">
        <v>415</v>
      </c>
      <c r="D27" s="113" t="s">
        <v>403</v>
      </c>
      <c r="E27" s="114" t="s">
        <v>20</v>
      </c>
      <c r="F27" s="114" t="s">
        <v>62</v>
      </c>
      <c r="G27" s="115" t="s">
        <v>32</v>
      </c>
      <c r="H27" s="116" t="s">
        <v>33</v>
      </c>
      <c r="I27" s="116" t="s">
        <v>87</v>
      </c>
      <c r="J27" s="116" t="s">
        <v>404</v>
      </c>
      <c r="K27" s="117">
        <v>0</v>
      </c>
      <c r="L27" s="89">
        <f>1</f>
        <v>1</v>
      </c>
      <c r="M27" s="89"/>
      <c r="N27" s="89"/>
      <c r="O27" s="89"/>
      <c r="P27" s="89"/>
      <c r="Q27" s="89"/>
      <c r="R27" s="110"/>
      <c r="S27" s="89" t="s">
        <v>410</v>
      </c>
    </row>
    <row r="28" spans="1:19" s="45" customFormat="1" ht="135" x14ac:dyDescent="0.25">
      <c r="A28">
        <v>9</v>
      </c>
      <c r="B28" s="82" t="s">
        <v>23</v>
      </c>
      <c r="C28" s="83" t="s">
        <v>250</v>
      </c>
      <c r="D28" s="42" t="s">
        <v>230</v>
      </c>
      <c r="E28" s="85" t="s">
        <v>20</v>
      </c>
      <c r="F28" s="85" t="s">
        <v>62</v>
      </c>
      <c r="G28" s="86" t="s">
        <v>32</v>
      </c>
      <c r="H28" s="84" t="s">
        <v>171</v>
      </c>
      <c r="I28" s="84" t="s">
        <v>87</v>
      </c>
      <c r="J28" s="84" t="s">
        <v>231</v>
      </c>
      <c r="K28" s="87" t="s">
        <v>82</v>
      </c>
      <c r="L28" s="56"/>
      <c r="M28" s="56"/>
      <c r="N28" s="56"/>
      <c r="O28" s="56"/>
      <c r="P28" s="56"/>
      <c r="Q28" s="56"/>
      <c r="R28" s="72"/>
      <c r="S28" s="56"/>
    </row>
    <row r="29" spans="1:19" s="45" customFormat="1" ht="168.75" customHeight="1" x14ac:dyDescent="0.25">
      <c r="A29" s="88">
        <v>10</v>
      </c>
      <c r="B29" s="82" t="s">
        <v>23</v>
      </c>
      <c r="C29" s="83" t="s">
        <v>343</v>
      </c>
      <c r="D29" s="42" t="s">
        <v>405</v>
      </c>
      <c r="E29" s="85" t="s">
        <v>20</v>
      </c>
      <c r="F29" s="85" t="s">
        <v>62</v>
      </c>
      <c r="G29" s="86" t="s">
        <v>32</v>
      </c>
      <c r="H29" s="84" t="s">
        <v>171</v>
      </c>
      <c r="I29" s="84" t="s">
        <v>87</v>
      </c>
      <c r="J29" s="84" t="s">
        <v>345</v>
      </c>
      <c r="K29" s="87" t="s">
        <v>344</v>
      </c>
      <c r="L29" s="56"/>
      <c r="M29" s="56"/>
      <c r="N29" s="56"/>
      <c r="O29" s="56"/>
      <c r="P29" s="56"/>
      <c r="Q29" s="56"/>
      <c r="R29" s="72"/>
      <c r="S29" s="56"/>
    </row>
    <row r="30" spans="1:19" s="45" customFormat="1" ht="168.75" customHeight="1" x14ac:dyDescent="0.25">
      <c r="A30" s="100">
        <v>11</v>
      </c>
      <c r="B30" s="111" t="s">
        <v>23</v>
      </c>
      <c r="C30" s="112" t="s">
        <v>413</v>
      </c>
      <c r="D30" s="113" t="s">
        <v>407</v>
      </c>
      <c r="E30" s="114" t="s">
        <v>20</v>
      </c>
      <c r="F30" s="114" t="s">
        <v>62</v>
      </c>
      <c r="G30" s="115" t="s">
        <v>32</v>
      </c>
      <c r="H30" s="116" t="s">
        <v>171</v>
      </c>
      <c r="I30" s="116" t="s">
        <v>87</v>
      </c>
      <c r="J30" s="116" t="s">
        <v>406</v>
      </c>
      <c r="K30" s="117">
        <v>0</v>
      </c>
      <c r="L30" s="89">
        <f>1</f>
        <v>1</v>
      </c>
      <c r="M30" s="89"/>
      <c r="N30" s="89"/>
      <c r="O30" s="89"/>
      <c r="P30" s="89"/>
      <c r="Q30" s="89"/>
      <c r="R30" s="110"/>
      <c r="S30" s="89" t="s">
        <v>410</v>
      </c>
    </row>
    <row r="31" spans="1:19" s="45" customFormat="1" ht="150" x14ac:dyDescent="0.25">
      <c r="A31" s="88">
        <v>12</v>
      </c>
      <c r="B31" s="60" t="s">
        <v>27</v>
      </c>
      <c r="C31" s="44" t="s">
        <v>99</v>
      </c>
      <c r="D31" s="43" t="s">
        <v>37</v>
      </c>
      <c r="E31" s="44" t="s">
        <v>22</v>
      </c>
      <c r="F31" s="1" t="s">
        <v>62</v>
      </c>
      <c r="G31" s="44" t="s">
        <v>36</v>
      </c>
      <c r="H31" s="44"/>
      <c r="I31" s="43" t="s">
        <v>38</v>
      </c>
      <c r="J31" s="43" t="s">
        <v>98</v>
      </c>
      <c r="K31" s="44"/>
      <c r="L31" s="65"/>
      <c r="M31" s="65"/>
      <c r="N31" s="65"/>
      <c r="O31" s="65"/>
      <c r="P31" s="65"/>
      <c r="Q31" s="65"/>
      <c r="R31" s="72"/>
      <c r="S31" s="65"/>
    </row>
    <row r="32" spans="1:19" s="35" customFormat="1" ht="150" x14ac:dyDescent="0.25">
      <c r="A32">
        <v>13</v>
      </c>
      <c r="B32" s="60" t="s">
        <v>23</v>
      </c>
      <c r="C32" s="27" t="s">
        <v>187</v>
      </c>
      <c r="D32" s="21" t="s">
        <v>40</v>
      </c>
      <c r="E32" s="21" t="s">
        <v>22</v>
      </c>
      <c r="F32" s="21" t="s">
        <v>65</v>
      </c>
      <c r="G32" s="21" t="s">
        <v>31</v>
      </c>
      <c r="H32" s="21"/>
      <c r="I32" s="21" t="s">
        <v>41</v>
      </c>
      <c r="J32" s="21" t="s">
        <v>150</v>
      </c>
      <c r="K32" s="21" t="s">
        <v>80</v>
      </c>
      <c r="L32" s="67">
        <f>1</f>
        <v>1</v>
      </c>
      <c r="M32" s="67">
        <f>1</f>
        <v>1</v>
      </c>
      <c r="N32" s="67">
        <f>1</f>
        <v>1</v>
      </c>
      <c r="O32" s="67">
        <f>1</f>
        <v>1</v>
      </c>
      <c r="P32" s="67"/>
      <c r="Q32" s="67"/>
      <c r="R32" s="69"/>
      <c r="S32" s="67"/>
    </row>
    <row r="33" spans="1:19" s="37" customFormat="1" ht="180" x14ac:dyDescent="0.25">
      <c r="A33" s="88">
        <v>14</v>
      </c>
      <c r="B33" s="60" t="s">
        <v>23</v>
      </c>
      <c r="C33" s="27" t="s">
        <v>78</v>
      </c>
      <c r="D33" s="27" t="s">
        <v>42</v>
      </c>
      <c r="E33" s="36" t="s">
        <v>22</v>
      </c>
      <c r="F33" s="36" t="s">
        <v>64</v>
      </c>
      <c r="G33" s="27" t="s">
        <v>215</v>
      </c>
      <c r="H33" s="27"/>
      <c r="I33" s="27" t="s">
        <v>43</v>
      </c>
      <c r="J33" s="27" t="s">
        <v>191</v>
      </c>
      <c r="K33" s="27" t="s">
        <v>79</v>
      </c>
      <c r="L33" s="68"/>
      <c r="M33" s="66"/>
      <c r="N33" s="66"/>
      <c r="O33" s="66"/>
      <c r="P33" s="66"/>
      <c r="Q33" s="66"/>
      <c r="R33" s="71"/>
      <c r="S33" s="66"/>
    </row>
    <row r="34" spans="1:19" s="10" customFormat="1" ht="89.25" x14ac:dyDescent="0.25">
      <c r="A34">
        <v>15</v>
      </c>
      <c r="B34" s="60" t="s">
        <v>23</v>
      </c>
      <c r="C34" s="27" t="s">
        <v>85</v>
      </c>
      <c r="D34" s="26" t="s">
        <v>110</v>
      </c>
      <c r="E34" s="26" t="s">
        <v>22</v>
      </c>
      <c r="F34" s="26" t="s">
        <v>65</v>
      </c>
      <c r="G34" s="26" t="s">
        <v>44</v>
      </c>
      <c r="H34" s="26"/>
      <c r="I34" s="26" t="s">
        <v>45</v>
      </c>
      <c r="J34" s="26" t="s">
        <v>190</v>
      </c>
      <c r="K34" s="26" t="s">
        <v>77</v>
      </c>
      <c r="L34" s="64"/>
      <c r="M34" s="64"/>
      <c r="N34" s="64"/>
      <c r="O34" s="64"/>
      <c r="P34" s="64"/>
      <c r="Q34" s="64"/>
      <c r="R34" s="69"/>
      <c r="S34" s="67"/>
    </row>
    <row r="35" spans="1:19" s="10" customFormat="1" ht="140.25" x14ac:dyDescent="0.25">
      <c r="A35" s="88">
        <v>16</v>
      </c>
      <c r="B35" s="58" t="s">
        <v>23</v>
      </c>
      <c r="C35" s="26" t="s">
        <v>180</v>
      </c>
      <c r="D35" s="26" t="s">
        <v>46</v>
      </c>
      <c r="E35" s="26" t="s">
        <v>20</v>
      </c>
      <c r="F35" s="26" t="s">
        <v>65</v>
      </c>
      <c r="G35" s="26" t="s">
        <v>44</v>
      </c>
      <c r="H35" s="26"/>
      <c r="I35" s="26" t="s">
        <v>47</v>
      </c>
      <c r="J35" s="26" t="s">
        <v>94</v>
      </c>
      <c r="K35" s="26" t="s">
        <v>76</v>
      </c>
      <c r="L35" s="56">
        <f>1</f>
        <v>1</v>
      </c>
      <c r="M35" s="64">
        <f>1</f>
        <v>1</v>
      </c>
      <c r="N35" s="64">
        <v>18</v>
      </c>
      <c r="O35" s="64"/>
      <c r="P35" s="64"/>
      <c r="Q35" s="64"/>
      <c r="R35" s="69"/>
      <c r="S35" s="67"/>
    </row>
    <row r="36" spans="1:19" s="45" customFormat="1" ht="116.25" customHeight="1" x14ac:dyDescent="0.25">
      <c r="A36">
        <v>17</v>
      </c>
      <c r="B36" s="57" t="s">
        <v>23</v>
      </c>
      <c r="C36" s="52" t="s">
        <v>50</v>
      </c>
      <c r="D36" s="55" t="s">
        <v>51</v>
      </c>
      <c r="E36" s="47" t="s">
        <v>20</v>
      </c>
      <c r="F36" s="47" t="s">
        <v>67</v>
      </c>
      <c r="G36" s="48" t="s">
        <v>52</v>
      </c>
      <c r="H36" s="46"/>
      <c r="I36" s="46" t="s">
        <v>53</v>
      </c>
      <c r="J36" s="46" t="s">
        <v>96</v>
      </c>
      <c r="K36" s="49" t="s">
        <v>75</v>
      </c>
      <c r="L36" s="54"/>
      <c r="M36" s="53"/>
      <c r="N36" s="53"/>
      <c r="O36" s="53"/>
      <c r="P36" s="53"/>
      <c r="Q36" s="53"/>
      <c r="R36" s="72"/>
      <c r="S36" s="53"/>
    </row>
    <row r="37" spans="1:19" s="45" customFormat="1" ht="126.75" customHeight="1" thickBot="1" x14ac:dyDescent="0.3">
      <c r="A37">
        <v>19</v>
      </c>
      <c r="B37" s="91" t="s">
        <v>27</v>
      </c>
      <c r="C37" s="92" t="s">
        <v>58</v>
      </c>
      <c r="D37" s="93" t="s">
        <v>59</v>
      </c>
      <c r="E37" s="94" t="s">
        <v>22</v>
      </c>
      <c r="F37" s="94" t="s">
        <v>62</v>
      </c>
      <c r="G37" s="95" t="s">
        <v>95</v>
      </c>
      <c r="H37" s="96"/>
      <c r="I37" s="96" t="s">
        <v>57</v>
      </c>
      <c r="J37" s="96" t="s">
        <v>56</v>
      </c>
      <c r="K37" s="97" t="s">
        <v>74</v>
      </c>
      <c r="L37" s="50"/>
      <c r="M37" s="53"/>
      <c r="N37" s="53"/>
      <c r="O37" s="53"/>
      <c r="P37" s="53"/>
      <c r="Q37" s="53"/>
      <c r="R37" s="72"/>
      <c r="S37" s="53"/>
    </row>
    <row r="38" spans="1:19" s="45" customFormat="1" ht="116.25" customHeight="1" thickBot="1" x14ac:dyDescent="0.3">
      <c r="A38" s="88">
        <v>20</v>
      </c>
      <c r="B38" s="51" t="s">
        <v>23</v>
      </c>
      <c r="C38" s="99" t="s">
        <v>374</v>
      </c>
      <c r="D38" s="76" t="s">
        <v>89</v>
      </c>
      <c r="E38" s="47" t="s">
        <v>20</v>
      </c>
      <c r="F38" s="47" t="s">
        <v>62</v>
      </c>
      <c r="G38" s="48" t="s">
        <v>90</v>
      </c>
      <c r="H38" s="46"/>
      <c r="I38" s="46" t="s">
        <v>91</v>
      </c>
      <c r="J38" s="46" t="s">
        <v>92</v>
      </c>
      <c r="K38" s="75" t="s">
        <v>93</v>
      </c>
      <c r="L38" s="50"/>
      <c r="M38" s="53"/>
      <c r="N38" s="53"/>
      <c r="O38" s="53"/>
      <c r="P38" s="53"/>
      <c r="Q38" s="53"/>
      <c r="R38" s="72"/>
      <c r="S38" s="53"/>
    </row>
    <row r="39" spans="1:19" s="45" customFormat="1" ht="119.25" customHeight="1" thickBot="1" x14ac:dyDescent="0.3">
      <c r="A39" s="100">
        <v>21</v>
      </c>
      <c r="B39" s="101" t="s">
        <v>27</v>
      </c>
      <c r="C39" s="102" t="s">
        <v>409</v>
      </c>
      <c r="D39" s="103" t="s">
        <v>103</v>
      </c>
      <c r="E39" s="104" t="s">
        <v>20</v>
      </c>
      <c r="F39" s="104" t="s">
        <v>62</v>
      </c>
      <c r="G39" s="105" t="s">
        <v>95</v>
      </c>
      <c r="H39" s="106"/>
      <c r="I39" s="106" t="s">
        <v>101</v>
      </c>
      <c r="J39" s="106" t="s">
        <v>104</v>
      </c>
      <c r="K39" s="107" t="s">
        <v>102</v>
      </c>
      <c r="L39" s="108">
        <f>1</f>
        <v>1</v>
      </c>
      <c r="M39" s="109"/>
      <c r="N39" s="109"/>
      <c r="O39" s="109"/>
      <c r="P39" s="109"/>
      <c r="Q39" s="109"/>
      <c r="R39" s="110"/>
      <c r="S39" s="109" t="s">
        <v>410</v>
      </c>
    </row>
    <row r="40" spans="1:19" s="45" customFormat="1" ht="119.25" customHeight="1" thickBot="1" x14ac:dyDescent="0.3">
      <c r="A40" s="88">
        <v>22</v>
      </c>
      <c r="B40" s="51" t="s">
        <v>23</v>
      </c>
      <c r="C40" s="52" t="s">
        <v>105</v>
      </c>
      <c r="D40" s="76" t="s">
        <v>106</v>
      </c>
      <c r="E40" s="47" t="s">
        <v>20</v>
      </c>
      <c r="F40" s="47" t="s">
        <v>63</v>
      </c>
      <c r="G40" s="48" t="s">
        <v>55</v>
      </c>
      <c r="H40" s="46"/>
      <c r="I40" s="46" t="s">
        <v>107</v>
      </c>
      <c r="J40" s="46" t="s">
        <v>108</v>
      </c>
      <c r="K40" s="75" t="s">
        <v>109</v>
      </c>
      <c r="L40" s="50">
        <f>1</f>
        <v>1</v>
      </c>
      <c r="M40" s="53">
        <f>1</f>
        <v>1</v>
      </c>
      <c r="N40" s="53">
        <f>3</f>
        <v>3</v>
      </c>
      <c r="O40" s="53"/>
      <c r="P40" s="53"/>
      <c r="Q40" s="53"/>
      <c r="R40" s="72"/>
      <c r="S40" s="53"/>
    </row>
    <row r="41" spans="1:19" s="45" customFormat="1" ht="87.75" customHeight="1" thickBot="1" x14ac:dyDescent="0.3">
      <c r="A41">
        <v>23</v>
      </c>
      <c r="B41" s="51" t="s">
        <v>27</v>
      </c>
      <c r="C41" s="52" t="s">
        <v>115</v>
      </c>
      <c r="D41" s="76" t="s">
        <v>114</v>
      </c>
      <c r="E41" s="47" t="s">
        <v>20</v>
      </c>
      <c r="F41" s="47" t="s">
        <v>62</v>
      </c>
      <c r="G41" s="48" t="s">
        <v>198</v>
      </c>
      <c r="H41" s="46"/>
      <c r="I41" s="46" t="s">
        <v>101</v>
      </c>
      <c r="J41" s="46" t="s">
        <v>408</v>
      </c>
      <c r="K41" s="75" t="s">
        <v>113</v>
      </c>
      <c r="L41" s="50"/>
      <c r="M41" s="53"/>
      <c r="N41" s="53"/>
      <c r="O41" s="53"/>
      <c r="P41" s="53"/>
      <c r="Q41" s="53"/>
      <c r="R41" s="72"/>
      <c r="S41" s="53"/>
    </row>
    <row r="42" spans="1:19" s="45" customFormat="1" ht="119.25" customHeight="1" thickBot="1" x14ac:dyDescent="0.3">
      <c r="A42" s="88">
        <v>24</v>
      </c>
      <c r="B42" s="51" t="s">
        <v>23</v>
      </c>
      <c r="C42" s="52" t="s">
        <v>119</v>
      </c>
      <c r="D42" s="76" t="s">
        <v>189</v>
      </c>
      <c r="E42" s="47" t="s">
        <v>22</v>
      </c>
      <c r="F42" s="47" t="s">
        <v>64</v>
      </c>
      <c r="G42" s="48" t="s">
        <v>54</v>
      </c>
      <c r="H42" s="46" t="s">
        <v>39</v>
      </c>
      <c r="I42" s="46" t="s">
        <v>116</v>
      </c>
      <c r="J42" s="46" t="s">
        <v>117</v>
      </c>
      <c r="K42" s="75" t="s">
        <v>118</v>
      </c>
      <c r="L42" s="50"/>
      <c r="M42" s="53"/>
      <c r="N42" s="53"/>
      <c r="O42" s="53"/>
      <c r="P42" s="53"/>
      <c r="Q42" s="53"/>
      <c r="R42" s="72"/>
      <c r="S42" s="53"/>
    </row>
    <row r="43" spans="1:19" s="45" customFormat="1" ht="119.25" customHeight="1" thickBot="1" x14ac:dyDescent="0.3">
      <c r="A43">
        <v>25</v>
      </c>
      <c r="B43" s="51" t="s">
        <v>23</v>
      </c>
      <c r="C43" s="52" t="s">
        <v>346</v>
      </c>
      <c r="D43" s="76" t="s">
        <v>347</v>
      </c>
      <c r="E43" s="47" t="s">
        <v>22</v>
      </c>
      <c r="F43" s="47" t="s">
        <v>64</v>
      </c>
      <c r="G43" s="48" t="s">
        <v>54</v>
      </c>
      <c r="H43" s="46" t="s">
        <v>39</v>
      </c>
      <c r="I43" s="46" t="s">
        <v>116</v>
      </c>
      <c r="J43" s="46" t="s">
        <v>117</v>
      </c>
      <c r="K43" s="75" t="s">
        <v>118</v>
      </c>
      <c r="L43" s="50"/>
      <c r="M43" s="53"/>
      <c r="N43" s="53"/>
      <c r="O43" s="53">
        <f>1</f>
        <v>1</v>
      </c>
      <c r="P43" s="53">
        <f>1</f>
        <v>1</v>
      </c>
      <c r="Q43" s="53"/>
      <c r="R43" s="72"/>
      <c r="S43" s="53"/>
    </row>
    <row r="44" spans="1:19" s="10" customFormat="1" ht="114.75" x14ac:dyDescent="0.25">
      <c r="A44" s="88">
        <v>26</v>
      </c>
      <c r="B44" s="44" t="s">
        <v>23</v>
      </c>
      <c r="C44" s="27" t="s">
        <v>121</v>
      </c>
      <c r="D44" s="26" t="s">
        <v>149</v>
      </c>
      <c r="E44" s="26" t="s">
        <v>20</v>
      </c>
      <c r="F44" s="26" t="s">
        <v>65</v>
      </c>
      <c r="G44" s="26" t="s">
        <v>122</v>
      </c>
      <c r="H44" s="26">
        <v>0</v>
      </c>
      <c r="I44" s="26" t="s">
        <v>120</v>
      </c>
      <c r="J44" s="26" t="s">
        <v>123</v>
      </c>
      <c r="K44" s="26" t="s">
        <v>124</v>
      </c>
      <c r="L44" s="56"/>
      <c r="M44" s="64"/>
      <c r="N44" s="64"/>
      <c r="O44" s="64"/>
      <c r="P44" s="64"/>
      <c r="Q44" s="64"/>
      <c r="R44" s="69"/>
      <c r="S44" s="67"/>
    </row>
    <row r="45" spans="1:19" s="45" customFormat="1" ht="176.25" customHeight="1" thickBot="1" x14ac:dyDescent="0.3">
      <c r="A45">
        <v>27</v>
      </c>
      <c r="B45" s="51" t="s">
        <v>23</v>
      </c>
      <c r="C45" s="52" t="s">
        <v>125</v>
      </c>
      <c r="D45" s="76" t="s">
        <v>265</v>
      </c>
      <c r="E45" s="47" t="s">
        <v>22</v>
      </c>
      <c r="F45" s="47" t="s">
        <v>64</v>
      </c>
      <c r="G45" s="48" t="s">
        <v>173</v>
      </c>
      <c r="H45" s="46" t="s">
        <v>39</v>
      </c>
      <c r="I45" s="46" t="s">
        <v>126</v>
      </c>
      <c r="J45" s="46" t="s">
        <v>266</v>
      </c>
      <c r="K45" s="75" t="s">
        <v>127</v>
      </c>
      <c r="L45" s="50">
        <f>2</f>
        <v>2</v>
      </c>
      <c r="M45" s="53">
        <f>2</f>
        <v>2</v>
      </c>
      <c r="N45" s="53">
        <f>9+4</f>
        <v>13</v>
      </c>
      <c r="O45" s="53"/>
      <c r="P45" s="53"/>
      <c r="Q45" s="53"/>
      <c r="R45" s="72"/>
      <c r="S45" s="53"/>
    </row>
    <row r="46" spans="1:19" s="45" customFormat="1" ht="119.25" customHeight="1" thickBot="1" x14ac:dyDescent="0.3">
      <c r="A46" s="88">
        <v>28</v>
      </c>
      <c r="B46" s="51" t="s">
        <v>23</v>
      </c>
      <c r="C46" s="52" t="s">
        <v>130</v>
      </c>
      <c r="D46" s="76" t="s">
        <v>181</v>
      </c>
      <c r="E46" s="47" t="s">
        <v>22</v>
      </c>
      <c r="F46" s="47" t="s">
        <v>100</v>
      </c>
      <c r="G46" s="48" t="s">
        <v>131</v>
      </c>
      <c r="H46" s="46"/>
      <c r="I46" s="46" t="s">
        <v>132</v>
      </c>
      <c r="J46" s="46" t="s">
        <v>330</v>
      </c>
      <c r="K46" s="75" t="s">
        <v>133</v>
      </c>
      <c r="L46" s="50">
        <f>1</f>
        <v>1</v>
      </c>
      <c r="M46" s="53"/>
      <c r="N46" s="53"/>
      <c r="O46" s="53"/>
      <c r="P46" s="53"/>
      <c r="Q46" s="53"/>
      <c r="R46" s="72"/>
      <c r="S46" s="53"/>
    </row>
    <row r="47" spans="1:19" s="45" customFormat="1" ht="132" customHeight="1" thickBot="1" x14ac:dyDescent="0.3">
      <c r="A47">
        <v>29</v>
      </c>
      <c r="B47" s="51" t="s">
        <v>27</v>
      </c>
      <c r="C47" s="52" t="s">
        <v>128</v>
      </c>
      <c r="D47" s="76" t="s">
        <v>129</v>
      </c>
      <c r="E47" s="47" t="s">
        <v>20</v>
      </c>
      <c r="F47" s="47" t="s">
        <v>66</v>
      </c>
      <c r="G47" s="48" t="s">
        <v>134</v>
      </c>
      <c r="H47" s="46"/>
      <c r="I47" s="46" t="s">
        <v>135</v>
      </c>
      <c r="J47" s="46" t="s">
        <v>137</v>
      </c>
      <c r="K47" s="75" t="s">
        <v>136</v>
      </c>
      <c r="L47" s="50"/>
      <c r="M47" s="53"/>
      <c r="N47" s="53"/>
      <c r="O47" s="53"/>
      <c r="P47" s="53"/>
      <c r="Q47" s="53"/>
      <c r="R47" s="72"/>
      <c r="S47" s="53"/>
    </row>
    <row r="48" spans="1:19" s="45" customFormat="1" ht="119.25" customHeight="1" thickBot="1" x14ac:dyDescent="0.3">
      <c r="A48" s="88">
        <v>30</v>
      </c>
      <c r="B48" s="51" t="s">
        <v>23</v>
      </c>
      <c r="C48" s="52" t="s">
        <v>205</v>
      </c>
      <c r="D48" s="76" t="s">
        <v>206</v>
      </c>
      <c r="E48" s="47" t="s">
        <v>22</v>
      </c>
      <c r="F48" s="47" t="s">
        <v>100</v>
      </c>
      <c r="G48" s="48" t="s">
        <v>131</v>
      </c>
      <c r="H48" s="46"/>
      <c r="I48" s="46" t="s">
        <v>139</v>
      </c>
      <c r="J48" s="46" t="s">
        <v>211</v>
      </c>
      <c r="K48" s="75" t="s">
        <v>207</v>
      </c>
      <c r="L48" s="50"/>
      <c r="M48" s="53"/>
      <c r="N48" s="53"/>
      <c r="O48" s="53">
        <f>1</f>
        <v>1</v>
      </c>
      <c r="P48" s="53">
        <f>1</f>
        <v>1</v>
      </c>
      <c r="Q48" s="53"/>
      <c r="R48" s="72"/>
      <c r="S48" s="53"/>
    </row>
    <row r="49" spans="1:19" s="45" customFormat="1" ht="119.25" customHeight="1" thickBot="1" x14ac:dyDescent="0.3">
      <c r="A49">
        <v>31</v>
      </c>
      <c r="B49" s="51" t="s">
        <v>23</v>
      </c>
      <c r="C49" s="52" t="s">
        <v>208</v>
      </c>
      <c r="D49" s="76" t="s">
        <v>209</v>
      </c>
      <c r="E49" s="47" t="s">
        <v>22</v>
      </c>
      <c r="F49" s="47" t="s">
        <v>100</v>
      </c>
      <c r="G49" s="48" t="s">
        <v>131</v>
      </c>
      <c r="H49" s="46"/>
      <c r="I49" s="46" t="s">
        <v>139</v>
      </c>
      <c r="J49" s="46" t="s">
        <v>210</v>
      </c>
      <c r="K49" s="75" t="s">
        <v>207</v>
      </c>
      <c r="L49" s="50"/>
      <c r="M49" s="53"/>
      <c r="N49" s="53"/>
      <c r="O49" s="53"/>
      <c r="P49" s="53"/>
      <c r="Q49" s="53"/>
      <c r="R49" s="72"/>
      <c r="S49" s="53"/>
    </row>
    <row r="50" spans="1:19" s="45" customFormat="1" ht="119.25" customHeight="1" thickBot="1" x14ac:dyDescent="0.3">
      <c r="A50" s="88">
        <v>32</v>
      </c>
      <c r="B50" s="51" t="s">
        <v>23</v>
      </c>
      <c r="C50" s="52" t="s">
        <v>148</v>
      </c>
      <c r="D50" s="76" t="s">
        <v>143</v>
      </c>
      <c r="E50" s="47" t="s">
        <v>20</v>
      </c>
      <c r="F50" s="47" t="s">
        <v>63</v>
      </c>
      <c r="G50" s="48" t="s">
        <v>55</v>
      </c>
      <c r="H50" s="46"/>
      <c r="I50" s="46" t="s">
        <v>140</v>
      </c>
      <c r="J50" s="46" t="s">
        <v>141</v>
      </c>
      <c r="K50" s="75" t="s">
        <v>142</v>
      </c>
      <c r="L50" s="50">
        <f>1</f>
        <v>1</v>
      </c>
      <c r="M50" s="53"/>
      <c r="N50" s="53"/>
      <c r="O50" s="53"/>
      <c r="P50" s="53"/>
      <c r="Q50" s="53"/>
      <c r="R50" s="72"/>
      <c r="S50" s="53"/>
    </row>
    <row r="51" spans="1:19" s="45" customFormat="1" ht="132" customHeight="1" thickBot="1" x14ac:dyDescent="0.3">
      <c r="A51">
        <v>33</v>
      </c>
      <c r="B51" s="51" t="s">
        <v>23</v>
      </c>
      <c r="C51" s="52" t="s">
        <v>147</v>
      </c>
      <c r="D51" s="76" t="s">
        <v>144</v>
      </c>
      <c r="E51" s="47" t="s">
        <v>20</v>
      </c>
      <c r="F51" s="47" t="s">
        <v>63</v>
      </c>
      <c r="G51" s="48" t="s">
        <v>55</v>
      </c>
      <c r="H51" s="46"/>
      <c r="I51" s="46" t="s">
        <v>140</v>
      </c>
      <c r="J51" s="46" t="s">
        <v>145</v>
      </c>
      <c r="K51" s="75" t="s">
        <v>146</v>
      </c>
      <c r="L51" s="50">
        <f>1</f>
        <v>1</v>
      </c>
      <c r="M51" s="53"/>
      <c r="N51" s="53"/>
      <c r="O51" s="53"/>
      <c r="P51" s="53"/>
      <c r="Q51" s="53"/>
      <c r="R51" s="72"/>
      <c r="S51" s="53"/>
    </row>
    <row r="52" spans="1:19" s="45" customFormat="1" ht="132" customHeight="1" thickBot="1" x14ac:dyDescent="0.3">
      <c r="A52" s="88">
        <v>34</v>
      </c>
      <c r="B52" s="51" t="s">
        <v>23</v>
      </c>
      <c r="C52" s="52" t="s">
        <v>151</v>
      </c>
      <c r="D52" s="76" t="s">
        <v>155</v>
      </c>
      <c r="E52" s="47" t="s">
        <v>22</v>
      </c>
      <c r="F52" s="47" t="s">
        <v>65</v>
      </c>
      <c r="G52" s="48" t="s">
        <v>122</v>
      </c>
      <c r="H52" s="46"/>
      <c r="I52" s="46" t="s">
        <v>152</v>
      </c>
      <c r="J52" s="46" t="s">
        <v>153</v>
      </c>
      <c r="K52" s="75" t="s">
        <v>154</v>
      </c>
      <c r="L52" s="50"/>
      <c r="M52" s="53"/>
      <c r="N52" s="53"/>
      <c r="O52" s="53">
        <f>2</f>
        <v>2</v>
      </c>
      <c r="P52" s="53">
        <f>2</f>
        <v>2</v>
      </c>
      <c r="Q52" s="53"/>
      <c r="R52" s="72"/>
      <c r="S52" s="53"/>
    </row>
    <row r="53" spans="1:19" s="45" customFormat="1" ht="132" customHeight="1" thickBot="1" x14ac:dyDescent="0.3">
      <c r="A53">
        <v>35</v>
      </c>
      <c r="B53" s="51" t="s">
        <v>27</v>
      </c>
      <c r="C53" s="52" t="s">
        <v>156</v>
      </c>
      <c r="D53" s="76" t="s">
        <v>157</v>
      </c>
      <c r="E53" s="47" t="s">
        <v>22</v>
      </c>
      <c r="F53" s="47" t="s">
        <v>62</v>
      </c>
      <c r="G53" s="48" t="s">
        <v>95</v>
      </c>
      <c r="H53" s="46"/>
      <c r="I53" s="46" t="s">
        <v>158</v>
      </c>
      <c r="J53" s="46" t="s">
        <v>297</v>
      </c>
      <c r="K53" s="75" t="s">
        <v>159</v>
      </c>
      <c r="L53" s="50"/>
      <c r="M53" s="53"/>
      <c r="N53" s="53"/>
      <c r="O53" s="53"/>
      <c r="P53" s="53"/>
      <c r="Q53" s="53"/>
      <c r="R53" s="72"/>
      <c r="S53" s="53"/>
    </row>
    <row r="54" spans="1:19" s="45" customFormat="1" ht="150" customHeight="1" thickBot="1" x14ac:dyDescent="0.3">
      <c r="A54" s="88">
        <v>36</v>
      </c>
      <c r="B54" s="51" t="s">
        <v>23</v>
      </c>
      <c r="C54" s="52" t="s">
        <v>165</v>
      </c>
      <c r="D54" s="76" t="s">
        <v>160</v>
      </c>
      <c r="E54" s="47" t="s">
        <v>22</v>
      </c>
      <c r="F54" s="47" t="s">
        <v>63</v>
      </c>
      <c r="G54" s="48" t="s">
        <v>161</v>
      </c>
      <c r="H54" s="46"/>
      <c r="I54" s="46" t="s">
        <v>162</v>
      </c>
      <c r="J54" s="46" t="s">
        <v>163</v>
      </c>
      <c r="K54" s="75" t="s">
        <v>164</v>
      </c>
      <c r="L54" s="50">
        <f>1</f>
        <v>1</v>
      </c>
      <c r="M54" s="53">
        <f>1</f>
        <v>1</v>
      </c>
      <c r="N54" s="53">
        <f>10</f>
        <v>10</v>
      </c>
      <c r="O54" s="53">
        <f>1</f>
        <v>1</v>
      </c>
      <c r="P54" s="53">
        <f>1</f>
        <v>1</v>
      </c>
      <c r="Q54" s="53"/>
      <c r="R54" s="72"/>
      <c r="S54" s="53"/>
    </row>
    <row r="55" spans="1:19" s="45" customFormat="1" ht="150" customHeight="1" thickBot="1" x14ac:dyDescent="0.3">
      <c r="A55">
        <v>37</v>
      </c>
      <c r="B55" s="51" t="s">
        <v>27</v>
      </c>
      <c r="C55" s="52" t="s">
        <v>166</v>
      </c>
      <c r="D55" s="76" t="s">
        <v>169</v>
      </c>
      <c r="E55" s="47" t="s">
        <v>20</v>
      </c>
      <c r="F55" s="47" t="s">
        <v>66</v>
      </c>
      <c r="G55" s="48" t="s">
        <v>134</v>
      </c>
      <c r="H55" s="46"/>
      <c r="I55" s="46" t="s">
        <v>168</v>
      </c>
      <c r="J55" s="46" t="s">
        <v>248</v>
      </c>
      <c r="K55" s="75" t="s">
        <v>167</v>
      </c>
      <c r="L55" s="50"/>
      <c r="M55" s="53"/>
      <c r="N55" s="53"/>
      <c r="O55" s="53"/>
      <c r="P55" s="53"/>
      <c r="Q55" s="53"/>
      <c r="R55" s="72"/>
      <c r="S55" s="53"/>
    </row>
    <row r="56" spans="1:19" s="45" customFormat="1" ht="150" customHeight="1" thickBot="1" x14ac:dyDescent="0.3">
      <c r="A56" s="88">
        <v>38</v>
      </c>
      <c r="B56" s="51" t="s">
        <v>23</v>
      </c>
      <c r="C56" s="52" t="s">
        <v>194</v>
      </c>
      <c r="D56" s="76" t="s">
        <v>193</v>
      </c>
      <c r="E56" s="47" t="s">
        <v>22</v>
      </c>
      <c r="F56" s="47" t="s">
        <v>63</v>
      </c>
      <c r="G56" s="48" t="s">
        <v>161</v>
      </c>
      <c r="H56" s="46"/>
      <c r="I56" s="46" t="s">
        <v>195</v>
      </c>
      <c r="J56" s="46" t="s">
        <v>196</v>
      </c>
      <c r="K56" s="75" t="s">
        <v>197</v>
      </c>
      <c r="L56" s="50">
        <f>1</f>
        <v>1</v>
      </c>
      <c r="M56" s="53">
        <f>1</f>
        <v>1</v>
      </c>
      <c r="N56" s="53">
        <f>19</f>
        <v>19</v>
      </c>
      <c r="O56" s="53">
        <f>1</f>
        <v>1</v>
      </c>
      <c r="P56" s="53">
        <f>1</f>
        <v>1</v>
      </c>
      <c r="Q56" s="53"/>
      <c r="R56" s="72"/>
      <c r="S56" s="53"/>
    </row>
    <row r="57" spans="1:19" s="45" customFormat="1" ht="150" customHeight="1" thickBot="1" x14ac:dyDescent="0.3">
      <c r="A57">
        <v>39</v>
      </c>
      <c r="B57" s="51" t="s">
        <v>23</v>
      </c>
      <c r="C57" s="52" t="s">
        <v>174</v>
      </c>
      <c r="D57" s="76" t="s">
        <v>175</v>
      </c>
      <c r="E57" s="47" t="s">
        <v>20</v>
      </c>
      <c r="F57" s="47" t="s">
        <v>100</v>
      </c>
      <c r="G57" s="48" t="s">
        <v>176</v>
      </c>
      <c r="H57" s="46"/>
      <c r="I57" s="46" t="s">
        <v>177</v>
      </c>
      <c r="J57" s="46" t="s">
        <v>178</v>
      </c>
      <c r="K57" s="75" t="s">
        <v>179</v>
      </c>
      <c r="L57" s="50"/>
      <c r="M57" s="53"/>
      <c r="N57" s="53"/>
      <c r="O57" s="53">
        <f>1</f>
        <v>1</v>
      </c>
      <c r="P57" s="53">
        <f>1</f>
        <v>1</v>
      </c>
      <c r="Q57" s="53"/>
      <c r="R57" s="72"/>
      <c r="S57" s="53"/>
    </row>
    <row r="58" spans="1:19" s="45" customFormat="1" ht="150" customHeight="1" thickBot="1" x14ac:dyDescent="0.3">
      <c r="A58" s="88">
        <v>40</v>
      </c>
      <c r="B58" s="51" t="s">
        <v>27</v>
      </c>
      <c r="C58" s="52" t="s">
        <v>199</v>
      </c>
      <c r="D58" s="76" t="s">
        <v>204</v>
      </c>
      <c r="E58" s="47" t="s">
        <v>20</v>
      </c>
      <c r="F58" s="47" t="s">
        <v>62</v>
      </c>
      <c r="G58" s="48" t="s">
        <v>200</v>
      </c>
      <c r="H58" s="46"/>
      <c r="I58" s="46" t="s">
        <v>203</v>
      </c>
      <c r="J58" s="46" t="s">
        <v>201</v>
      </c>
      <c r="K58" s="75" t="s">
        <v>202</v>
      </c>
      <c r="L58" s="50">
        <f>1</f>
        <v>1</v>
      </c>
      <c r="M58" s="53">
        <f>1</f>
        <v>1</v>
      </c>
      <c r="N58" s="53">
        <f>5</f>
        <v>5</v>
      </c>
      <c r="O58" s="53">
        <f>1</f>
        <v>1</v>
      </c>
      <c r="P58" s="53">
        <f>1</f>
        <v>1</v>
      </c>
      <c r="Q58" s="53"/>
      <c r="R58" s="72"/>
      <c r="S58" s="53"/>
    </row>
    <row r="59" spans="1:19" s="45" customFormat="1" ht="132" customHeight="1" thickBot="1" x14ac:dyDescent="0.3">
      <c r="A59">
        <v>41</v>
      </c>
      <c r="B59" s="51" t="s">
        <v>23</v>
      </c>
      <c r="C59" s="52" t="s">
        <v>249</v>
      </c>
      <c r="D59" s="76" t="s">
        <v>214</v>
      </c>
      <c r="E59" s="47" t="s">
        <v>20</v>
      </c>
      <c r="F59" s="47" t="s">
        <v>64</v>
      </c>
      <c r="G59" s="48" t="s">
        <v>216</v>
      </c>
      <c r="H59" s="46"/>
      <c r="I59" s="46" t="s">
        <v>218</v>
      </c>
      <c r="J59" s="46" t="s">
        <v>224</v>
      </c>
      <c r="K59" s="75" t="s">
        <v>217</v>
      </c>
      <c r="L59" s="50"/>
      <c r="M59" s="53"/>
      <c r="N59" s="53"/>
      <c r="O59" s="53"/>
      <c r="P59" s="53"/>
      <c r="Q59" s="53"/>
      <c r="R59" s="72"/>
      <c r="S59" s="53"/>
    </row>
    <row r="60" spans="1:19" s="45" customFormat="1" ht="132" customHeight="1" thickBot="1" x14ac:dyDescent="0.3">
      <c r="A60" s="88">
        <v>42</v>
      </c>
      <c r="B60" s="51" t="s">
        <v>23</v>
      </c>
      <c r="C60" s="52" t="s">
        <v>220</v>
      </c>
      <c r="D60" s="76" t="s">
        <v>219</v>
      </c>
      <c r="E60" s="47" t="s">
        <v>20</v>
      </c>
      <c r="F60" s="47" t="s">
        <v>62</v>
      </c>
      <c r="G60" s="48" t="s">
        <v>90</v>
      </c>
      <c r="H60" s="46"/>
      <c r="I60" s="90" t="s">
        <v>221</v>
      </c>
      <c r="J60" s="46" t="s">
        <v>222</v>
      </c>
      <c r="K60" s="75" t="s">
        <v>223</v>
      </c>
      <c r="L60" s="50"/>
      <c r="M60" s="53"/>
      <c r="N60" s="53"/>
      <c r="O60" s="53"/>
      <c r="P60" s="53"/>
      <c r="Q60" s="53"/>
      <c r="R60" s="72"/>
      <c r="S60" s="53"/>
    </row>
    <row r="61" spans="1:19" s="45" customFormat="1" ht="132" customHeight="1" thickBot="1" x14ac:dyDescent="0.3">
      <c r="A61">
        <v>43</v>
      </c>
      <c r="B61" s="51" t="s">
        <v>23</v>
      </c>
      <c r="C61" s="52" t="s">
        <v>225</v>
      </c>
      <c r="D61" s="76" t="s">
        <v>229</v>
      </c>
      <c r="E61" s="47" t="s">
        <v>22</v>
      </c>
      <c r="F61" s="47" t="s">
        <v>62</v>
      </c>
      <c r="G61" s="48" t="s">
        <v>60</v>
      </c>
      <c r="H61" s="46"/>
      <c r="I61" s="90" t="s">
        <v>226</v>
      </c>
      <c r="J61" s="46" t="s">
        <v>227</v>
      </c>
      <c r="K61" s="75" t="s">
        <v>228</v>
      </c>
      <c r="L61" s="50"/>
      <c r="M61" s="53"/>
      <c r="N61" s="53"/>
      <c r="O61" s="53"/>
      <c r="P61" s="53"/>
      <c r="Q61" s="53"/>
      <c r="R61" s="72"/>
      <c r="S61" s="53"/>
    </row>
    <row r="62" spans="1:19" s="45" customFormat="1" ht="132" customHeight="1" thickBot="1" x14ac:dyDescent="0.3">
      <c r="A62" s="118">
        <v>44</v>
      </c>
      <c r="B62" s="101" t="s">
        <v>23</v>
      </c>
      <c r="C62" s="102" t="s">
        <v>414</v>
      </c>
      <c r="D62" s="103" t="s">
        <v>402</v>
      </c>
      <c r="E62" s="104" t="s">
        <v>20</v>
      </c>
      <c r="F62" s="104" t="s">
        <v>62</v>
      </c>
      <c r="G62" s="105" t="s">
        <v>32</v>
      </c>
      <c r="H62" s="106">
        <v>0</v>
      </c>
      <c r="I62" s="119" t="s">
        <v>234</v>
      </c>
      <c r="J62" s="106" t="s">
        <v>232</v>
      </c>
      <c r="K62" s="107" t="s">
        <v>233</v>
      </c>
      <c r="L62" s="108">
        <f>1</f>
        <v>1</v>
      </c>
      <c r="M62" s="109"/>
      <c r="N62" s="109"/>
      <c r="O62" s="109"/>
      <c r="P62" s="109"/>
      <c r="Q62" s="109"/>
      <c r="R62" s="110"/>
      <c r="S62" s="109" t="s">
        <v>410</v>
      </c>
    </row>
    <row r="63" spans="1:19" s="45" customFormat="1" ht="141" customHeight="1" thickBot="1" x14ac:dyDescent="0.3">
      <c r="A63">
        <v>45</v>
      </c>
      <c r="B63" s="51" t="s">
        <v>23</v>
      </c>
      <c r="C63" s="52" t="s">
        <v>235</v>
      </c>
      <c r="D63" s="76" t="s">
        <v>236</v>
      </c>
      <c r="E63" s="47" t="s">
        <v>20</v>
      </c>
      <c r="F63" s="47" t="s">
        <v>100</v>
      </c>
      <c r="G63" s="48" t="s">
        <v>237</v>
      </c>
      <c r="H63" s="46"/>
      <c r="I63" s="90" t="s">
        <v>238</v>
      </c>
      <c r="J63" s="46" t="s">
        <v>239</v>
      </c>
      <c r="K63" s="75" t="s">
        <v>240</v>
      </c>
      <c r="L63" s="50"/>
      <c r="M63" s="53"/>
      <c r="N63" s="53"/>
      <c r="O63" s="53"/>
      <c r="P63" s="53"/>
      <c r="Q63" s="53"/>
      <c r="R63" s="72"/>
      <c r="S63" s="53"/>
    </row>
    <row r="64" spans="1:19" s="45" customFormat="1" ht="141" customHeight="1" thickBot="1" x14ac:dyDescent="0.3">
      <c r="A64" s="88">
        <v>46</v>
      </c>
      <c r="B64" s="51" t="s">
        <v>23</v>
      </c>
      <c r="C64" s="52" t="s">
        <v>241</v>
      </c>
      <c r="D64" s="76" t="s">
        <v>242</v>
      </c>
      <c r="E64" s="47" t="s">
        <v>20</v>
      </c>
      <c r="F64" s="47" t="s">
        <v>62</v>
      </c>
      <c r="G64" s="48" t="s">
        <v>243</v>
      </c>
      <c r="H64" s="46"/>
      <c r="I64" s="90" t="s">
        <v>244</v>
      </c>
      <c r="J64" s="46" t="s">
        <v>245</v>
      </c>
      <c r="K64" s="75" t="s">
        <v>246</v>
      </c>
      <c r="L64" s="50"/>
      <c r="M64" s="53"/>
      <c r="N64" s="53"/>
      <c r="O64" s="53"/>
      <c r="P64" s="53"/>
      <c r="Q64" s="53"/>
      <c r="R64" s="72"/>
      <c r="S64" s="53"/>
    </row>
    <row r="65" spans="1:19" s="45" customFormat="1" ht="141" customHeight="1" thickBot="1" x14ac:dyDescent="0.3">
      <c r="A65">
        <v>47</v>
      </c>
      <c r="B65" s="51" t="s">
        <v>27</v>
      </c>
      <c r="C65" s="52" t="s">
        <v>251</v>
      </c>
      <c r="D65" s="76" t="s">
        <v>253</v>
      </c>
      <c r="E65" s="47" t="s">
        <v>22</v>
      </c>
      <c r="F65" s="47" t="s">
        <v>62</v>
      </c>
      <c r="G65" s="48" t="s">
        <v>252</v>
      </c>
      <c r="H65" s="46"/>
      <c r="I65" s="90" t="s">
        <v>158</v>
      </c>
      <c r="J65" s="46" t="s">
        <v>254</v>
      </c>
      <c r="K65" s="75" t="s">
        <v>255</v>
      </c>
      <c r="L65" s="50">
        <f>1</f>
        <v>1</v>
      </c>
      <c r="M65" s="53"/>
      <c r="N65" s="53"/>
      <c r="O65" s="53">
        <f>1</f>
        <v>1</v>
      </c>
      <c r="P65" s="53">
        <f>1</f>
        <v>1</v>
      </c>
      <c r="Q65" s="53"/>
      <c r="R65" s="72"/>
      <c r="S65" s="53"/>
    </row>
    <row r="66" spans="1:19" s="45" customFormat="1" ht="141" customHeight="1" thickBot="1" x14ac:dyDescent="0.3">
      <c r="A66" s="88">
        <v>48</v>
      </c>
      <c r="B66" s="51" t="s">
        <v>23</v>
      </c>
      <c r="C66" s="52" t="s">
        <v>256</v>
      </c>
      <c r="D66" s="76" t="s">
        <v>258</v>
      </c>
      <c r="E66" s="47" t="s">
        <v>20</v>
      </c>
      <c r="F66" s="47" t="s">
        <v>62</v>
      </c>
      <c r="G66" s="48" t="s">
        <v>243</v>
      </c>
      <c r="H66" s="46"/>
      <c r="I66" s="90" t="s">
        <v>247</v>
      </c>
      <c r="J66" s="46" t="s">
        <v>259</v>
      </c>
      <c r="K66" s="75" t="s">
        <v>257</v>
      </c>
      <c r="L66" s="50"/>
      <c r="M66" s="53"/>
      <c r="N66" s="53"/>
      <c r="O66" s="53"/>
      <c r="P66" s="53"/>
      <c r="Q66" s="53"/>
      <c r="R66" s="72"/>
      <c r="S66" s="53"/>
    </row>
    <row r="67" spans="1:19" s="45" customFormat="1" ht="141" customHeight="1" thickBot="1" x14ac:dyDescent="0.3">
      <c r="A67">
        <v>49</v>
      </c>
      <c r="B67" s="51" t="s">
        <v>23</v>
      </c>
      <c r="C67" s="52" t="s">
        <v>261</v>
      </c>
      <c r="D67" s="76" t="s">
        <v>262</v>
      </c>
      <c r="E67" s="47" t="s">
        <v>20</v>
      </c>
      <c r="F67" s="47" t="s">
        <v>62</v>
      </c>
      <c r="G67" s="48" t="s">
        <v>243</v>
      </c>
      <c r="H67" s="46"/>
      <c r="I67" s="90" t="s">
        <v>247</v>
      </c>
      <c r="J67" s="46" t="s">
        <v>398</v>
      </c>
      <c r="K67" s="75" t="s">
        <v>263</v>
      </c>
      <c r="L67" s="50">
        <f>1</f>
        <v>1</v>
      </c>
      <c r="M67" s="53">
        <f>1</f>
        <v>1</v>
      </c>
      <c r="N67" s="53">
        <f>13</f>
        <v>13</v>
      </c>
      <c r="O67" s="53">
        <f>2</f>
        <v>2</v>
      </c>
      <c r="P67" s="53">
        <f>2</f>
        <v>2</v>
      </c>
      <c r="Q67" s="53"/>
      <c r="R67" s="72"/>
      <c r="S67" s="53"/>
    </row>
    <row r="68" spans="1:19" s="45" customFormat="1" ht="195" customHeight="1" thickBot="1" x14ac:dyDescent="0.3">
      <c r="A68" s="88">
        <v>50</v>
      </c>
      <c r="B68" s="51" t="s">
        <v>23</v>
      </c>
      <c r="C68" s="52" t="s">
        <v>298</v>
      </c>
      <c r="D68" s="76" t="s">
        <v>300</v>
      </c>
      <c r="E68" s="47" t="s">
        <v>22</v>
      </c>
      <c r="F68" s="47" t="s">
        <v>62</v>
      </c>
      <c r="G68" s="48" t="s">
        <v>55</v>
      </c>
      <c r="H68" s="46"/>
      <c r="I68" s="90" t="s">
        <v>264</v>
      </c>
      <c r="J68" s="46" t="s">
        <v>301</v>
      </c>
      <c r="K68" s="75" t="s">
        <v>299</v>
      </c>
      <c r="L68" s="50">
        <f>1</f>
        <v>1</v>
      </c>
      <c r="M68" s="53"/>
      <c r="N68" s="53"/>
      <c r="O68" s="53"/>
      <c r="P68" s="53"/>
      <c r="Q68" s="53"/>
      <c r="R68" s="72"/>
      <c r="S68" s="53"/>
    </row>
    <row r="69" spans="1:19" s="45" customFormat="1" ht="165.75" customHeight="1" thickBot="1" x14ac:dyDescent="0.3">
      <c r="A69">
        <v>51</v>
      </c>
      <c r="B69" s="51" t="s">
        <v>23</v>
      </c>
      <c r="C69" s="52" t="s">
        <v>267</v>
      </c>
      <c r="D69" s="76" t="s">
        <v>268</v>
      </c>
      <c r="E69" s="47" t="s">
        <v>20</v>
      </c>
      <c r="F69" s="47" t="s">
        <v>100</v>
      </c>
      <c r="G69" s="48" t="s">
        <v>237</v>
      </c>
      <c r="H69" s="46"/>
      <c r="I69" s="90" t="s">
        <v>269</v>
      </c>
      <c r="J69" s="46" t="s">
        <v>270</v>
      </c>
      <c r="K69" s="75" t="s">
        <v>271</v>
      </c>
      <c r="L69" s="50"/>
      <c r="M69" s="53"/>
      <c r="N69" s="53"/>
      <c r="O69" s="53">
        <f>1</f>
        <v>1</v>
      </c>
      <c r="P69" s="53">
        <f>1</f>
        <v>1</v>
      </c>
      <c r="Q69" s="53"/>
      <c r="R69" s="72"/>
      <c r="S69" s="53"/>
    </row>
    <row r="70" spans="1:19" s="45" customFormat="1" ht="165.75" customHeight="1" thickBot="1" x14ac:dyDescent="0.3">
      <c r="A70" s="88">
        <v>52</v>
      </c>
      <c r="B70" s="51" t="s">
        <v>23</v>
      </c>
      <c r="C70" s="52" t="s">
        <v>272</v>
      </c>
      <c r="D70" s="76" t="s">
        <v>275</v>
      </c>
      <c r="E70" s="47" t="s">
        <v>20</v>
      </c>
      <c r="F70" s="47" t="s">
        <v>63</v>
      </c>
      <c r="G70" s="48" t="s">
        <v>161</v>
      </c>
      <c r="H70" s="46"/>
      <c r="I70" s="90" t="s">
        <v>276</v>
      </c>
      <c r="J70" s="46" t="s">
        <v>273</v>
      </c>
      <c r="K70" s="75" t="s">
        <v>274</v>
      </c>
      <c r="L70" s="50"/>
      <c r="M70" s="53"/>
      <c r="N70" s="53"/>
      <c r="O70" s="53">
        <f>1</f>
        <v>1</v>
      </c>
      <c r="P70" s="53">
        <f>1</f>
        <v>1</v>
      </c>
      <c r="Q70" s="53"/>
      <c r="R70" s="72"/>
      <c r="S70" s="53"/>
    </row>
    <row r="71" spans="1:19" s="45" customFormat="1" ht="165.75" customHeight="1" thickBot="1" x14ac:dyDescent="0.3">
      <c r="A71">
        <v>53</v>
      </c>
      <c r="B71" s="51" t="s">
        <v>23</v>
      </c>
      <c r="C71" s="52" t="s">
        <v>277</v>
      </c>
      <c r="D71" s="76" t="s">
        <v>278</v>
      </c>
      <c r="E71" s="47" t="s">
        <v>22</v>
      </c>
      <c r="F71" s="47" t="s">
        <v>63</v>
      </c>
      <c r="G71" s="48" t="s">
        <v>161</v>
      </c>
      <c r="H71" s="46"/>
      <c r="I71" s="90" t="s">
        <v>279</v>
      </c>
      <c r="J71" s="46" t="s">
        <v>280</v>
      </c>
      <c r="K71" s="75" t="s">
        <v>281</v>
      </c>
      <c r="L71" s="50"/>
      <c r="M71" s="53"/>
      <c r="N71" s="53"/>
      <c r="O71" s="53">
        <f>1</f>
        <v>1</v>
      </c>
      <c r="P71" s="53">
        <f>1</f>
        <v>1</v>
      </c>
      <c r="Q71" s="53"/>
      <c r="R71" s="72"/>
      <c r="S71" s="53"/>
    </row>
    <row r="72" spans="1:19" s="45" customFormat="1" ht="165.75" customHeight="1" thickBot="1" x14ac:dyDescent="0.3">
      <c r="A72" s="88">
        <v>54</v>
      </c>
      <c r="B72" s="51" t="s">
        <v>23</v>
      </c>
      <c r="C72" s="52" t="s">
        <v>282</v>
      </c>
      <c r="D72" s="76" t="s">
        <v>283</v>
      </c>
      <c r="E72" s="47" t="s">
        <v>22</v>
      </c>
      <c r="F72" s="47" t="s">
        <v>100</v>
      </c>
      <c r="G72" s="48" t="s">
        <v>188</v>
      </c>
      <c r="H72" s="46"/>
      <c r="I72" s="90" t="s">
        <v>284</v>
      </c>
      <c r="J72" s="46" t="s">
        <v>285</v>
      </c>
      <c r="K72" s="75" t="s">
        <v>286</v>
      </c>
      <c r="L72" s="50">
        <f>1</f>
        <v>1</v>
      </c>
      <c r="M72" s="53">
        <f>1</f>
        <v>1</v>
      </c>
      <c r="N72" s="53">
        <f>4</f>
        <v>4</v>
      </c>
      <c r="O72" s="53"/>
      <c r="P72" s="53"/>
      <c r="Q72" s="53"/>
      <c r="R72" s="72"/>
      <c r="S72" s="53"/>
    </row>
    <row r="73" spans="1:19" s="45" customFormat="1" ht="165.75" customHeight="1" thickBot="1" x14ac:dyDescent="0.3">
      <c r="A73">
        <v>55</v>
      </c>
      <c r="B73" s="51" t="s">
        <v>23</v>
      </c>
      <c r="C73" s="52" t="s">
        <v>287</v>
      </c>
      <c r="D73" s="76" t="s">
        <v>288</v>
      </c>
      <c r="E73" s="47" t="s">
        <v>22</v>
      </c>
      <c r="F73" s="47" t="s">
        <v>100</v>
      </c>
      <c r="G73" s="48" t="s">
        <v>289</v>
      </c>
      <c r="H73" s="46"/>
      <c r="I73" s="90" t="s">
        <v>290</v>
      </c>
      <c r="J73" s="46" t="s">
        <v>322</v>
      </c>
      <c r="K73" s="75" t="s">
        <v>291</v>
      </c>
      <c r="L73" s="50">
        <f>1</f>
        <v>1</v>
      </c>
      <c r="M73" s="53">
        <f>1</f>
        <v>1</v>
      </c>
      <c r="N73" s="53">
        <f>7</f>
        <v>7</v>
      </c>
      <c r="O73" s="53"/>
      <c r="P73" s="53"/>
      <c r="Q73" s="53"/>
      <c r="R73" s="72"/>
      <c r="S73" s="53"/>
    </row>
    <row r="74" spans="1:19" s="45" customFormat="1" ht="194.25" customHeight="1" thickBot="1" x14ac:dyDescent="0.3">
      <c r="A74" s="88">
        <v>56</v>
      </c>
      <c r="B74" s="51" t="s">
        <v>27</v>
      </c>
      <c r="C74" s="52" t="s">
        <v>292</v>
      </c>
      <c r="D74" s="76" t="s">
        <v>293</v>
      </c>
      <c r="E74" s="47" t="s">
        <v>20</v>
      </c>
      <c r="F74" s="47" t="s">
        <v>62</v>
      </c>
      <c r="G74" s="48" t="s">
        <v>95</v>
      </c>
      <c r="H74" s="46"/>
      <c r="I74" s="90" t="s">
        <v>294</v>
      </c>
      <c r="J74" s="46" t="s">
        <v>295</v>
      </c>
      <c r="K74" s="75" t="s">
        <v>296</v>
      </c>
      <c r="L74" s="50">
        <f>1</f>
        <v>1</v>
      </c>
      <c r="M74" s="53">
        <f>1</f>
        <v>1</v>
      </c>
      <c r="N74" s="53">
        <f>5</f>
        <v>5</v>
      </c>
      <c r="O74" s="53">
        <f>1</f>
        <v>1</v>
      </c>
      <c r="P74" s="53">
        <f>1</f>
        <v>1</v>
      </c>
      <c r="Q74" s="53"/>
      <c r="R74" s="72"/>
      <c r="S74" s="53"/>
    </row>
    <row r="75" spans="1:19" s="45" customFormat="1" ht="194.25" customHeight="1" thickBot="1" x14ac:dyDescent="0.3">
      <c r="A75">
        <v>57</v>
      </c>
      <c r="B75" s="51" t="s">
        <v>19</v>
      </c>
      <c r="C75" s="52" t="s">
        <v>302</v>
      </c>
      <c r="D75" s="76" t="s">
        <v>305</v>
      </c>
      <c r="E75" s="47" t="s">
        <v>20</v>
      </c>
      <c r="F75" s="47" t="s">
        <v>100</v>
      </c>
      <c r="G75" s="48" t="s">
        <v>303</v>
      </c>
      <c r="H75" s="46"/>
      <c r="I75" s="90" t="s">
        <v>324</v>
      </c>
      <c r="J75" s="46" t="s">
        <v>323</v>
      </c>
      <c r="K75" s="75" t="s">
        <v>304</v>
      </c>
      <c r="L75" s="50"/>
      <c r="M75" s="53"/>
      <c r="N75" s="53"/>
      <c r="O75" s="53"/>
      <c r="P75" s="53"/>
      <c r="Q75" s="53"/>
      <c r="R75" s="72"/>
      <c r="S75" s="53"/>
    </row>
    <row r="76" spans="1:19" s="45" customFormat="1" ht="194.25" customHeight="1" thickBot="1" x14ac:dyDescent="0.3">
      <c r="A76" s="88">
        <v>58</v>
      </c>
      <c r="B76" s="51" t="s">
        <v>23</v>
      </c>
      <c r="C76" s="52" t="s">
        <v>306</v>
      </c>
      <c r="D76" s="76" t="s">
        <v>310</v>
      </c>
      <c r="E76" s="47" t="s">
        <v>22</v>
      </c>
      <c r="F76" s="47" t="s">
        <v>100</v>
      </c>
      <c r="G76" s="48" t="s">
        <v>289</v>
      </c>
      <c r="H76" s="46"/>
      <c r="I76" s="90" t="s">
        <v>307</v>
      </c>
      <c r="J76" s="46" t="s">
        <v>308</v>
      </c>
      <c r="K76" s="75" t="s">
        <v>309</v>
      </c>
      <c r="L76" s="50">
        <f>1</f>
        <v>1</v>
      </c>
      <c r="M76" s="53"/>
      <c r="N76" s="53"/>
      <c r="O76" s="53"/>
      <c r="P76" s="53"/>
      <c r="Q76" s="53"/>
      <c r="R76" s="72"/>
      <c r="S76" s="53"/>
    </row>
    <row r="77" spans="1:19" s="45" customFormat="1" ht="194.25" customHeight="1" thickBot="1" x14ac:dyDescent="0.3">
      <c r="A77">
        <v>59</v>
      </c>
      <c r="B77" s="51" t="s">
        <v>23</v>
      </c>
      <c r="C77" s="52" t="s">
        <v>311</v>
      </c>
      <c r="D77" s="76" t="s">
        <v>312</v>
      </c>
      <c r="E77" s="47" t="s">
        <v>22</v>
      </c>
      <c r="F77" s="47" t="s">
        <v>62</v>
      </c>
      <c r="G77" s="48" t="s">
        <v>60</v>
      </c>
      <c r="H77" s="46" t="s">
        <v>171</v>
      </c>
      <c r="I77" s="90" t="s">
        <v>313</v>
      </c>
      <c r="J77" s="46" t="s">
        <v>314</v>
      </c>
      <c r="K77" s="75" t="s">
        <v>315</v>
      </c>
      <c r="L77" s="50">
        <f>1</f>
        <v>1</v>
      </c>
      <c r="M77" s="53">
        <f>1</f>
        <v>1</v>
      </c>
      <c r="N77" s="53">
        <f>9</f>
        <v>9</v>
      </c>
      <c r="O77" s="53">
        <f>1</f>
        <v>1</v>
      </c>
      <c r="P77" s="53">
        <f>1</f>
        <v>1</v>
      </c>
      <c r="Q77" s="53"/>
      <c r="R77" s="72"/>
      <c r="S77" s="53"/>
    </row>
    <row r="78" spans="1:19" s="45" customFormat="1" ht="194.25" customHeight="1" thickBot="1" x14ac:dyDescent="0.3">
      <c r="A78" s="88">
        <v>60</v>
      </c>
      <c r="B78" s="51" t="s">
        <v>27</v>
      </c>
      <c r="C78" s="52" t="s">
        <v>316</v>
      </c>
      <c r="D78" s="76" t="s">
        <v>318</v>
      </c>
      <c r="E78" s="47" t="s">
        <v>20</v>
      </c>
      <c r="F78" s="47" t="s">
        <v>62</v>
      </c>
      <c r="G78" s="48" t="s">
        <v>317</v>
      </c>
      <c r="H78" s="46"/>
      <c r="I78" s="90" t="s">
        <v>319</v>
      </c>
      <c r="J78" s="46" t="s">
        <v>320</v>
      </c>
      <c r="K78" s="75" t="s">
        <v>321</v>
      </c>
      <c r="L78" s="50"/>
      <c r="M78" s="53"/>
      <c r="N78" s="53"/>
      <c r="O78" s="53"/>
      <c r="P78" s="53"/>
      <c r="Q78" s="53"/>
      <c r="R78" s="72"/>
      <c r="S78" s="53"/>
    </row>
    <row r="79" spans="1:19" s="45" customFormat="1" ht="194.25" customHeight="1" thickBot="1" x14ac:dyDescent="0.3">
      <c r="A79">
        <v>61</v>
      </c>
      <c r="B79" s="51" t="s">
        <v>23</v>
      </c>
      <c r="C79" s="52" t="s">
        <v>325</v>
      </c>
      <c r="D79" s="76" t="s">
        <v>326</v>
      </c>
      <c r="E79" s="47" t="s">
        <v>20</v>
      </c>
      <c r="F79" s="47" t="s">
        <v>62</v>
      </c>
      <c r="G79" s="48" t="s">
        <v>192</v>
      </c>
      <c r="H79" s="46"/>
      <c r="I79" s="90" t="s">
        <v>327</v>
      </c>
      <c r="J79" s="46" t="s">
        <v>328</v>
      </c>
      <c r="K79" s="75" t="s">
        <v>329</v>
      </c>
      <c r="L79" s="50">
        <f>1</f>
        <v>1</v>
      </c>
      <c r="M79" s="53">
        <f>1</f>
        <v>1</v>
      </c>
      <c r="N79" s="53">
        <f>11</f>
        <v>11</v>
      </c>
      <c r="O79" s="53">
        <f>1</f>
        <v>1</v>
      </c>
      <c r="P79" s="53">
        <f>1</f>
        <v>1</v>
      </c>
      <c r="Q79" s="53"/>
      <c r="R79" s="72"/>
      <c r="S79" s="53"/>
    </row>
    <row r="80" spans="1:19" s="45" customFormat="1" ht="194.25" customHeight="1" thickBot="1" x14ac:dyDescent="0.3">
      <c r="A80" s="88">
        <v>62</v>
      </c>
      <c r="B80" s="51" t="s">
        <v>23</v>
      </c>
      <c r="C80" s="52" t="s">
        <v>331</v>
      </c>
      <c r="D80" s="76" t="s">
        <v>340</v>
      </c>
      <c r="E80" s="47" t="s">
        <v>20</v>
      </c>
      <c r="F80" s="47" t="s">
        <v>62</v>
      </c>
      <c r="G80" s="48" t="s">
        <v>370</v>
      </c>
      <c r="H80" s="46"/>
      <c r="I80" s="90" t="s">
        <v>332</v>
      </c>
      <c r="J80" s="46" t="s">
        <v>339</v>
      </c>
      <c r="K80" s="75" t="s">
        <v>338</v>
      </c>
      <c r="L80" s="50">
        <f>1</f>
        <v>1</v>
      </c>
      <c r="M80" s="53">
        <f>1</f>
        <v>1</v>
      </c>
      <c r="N80" s="53">
        <f>80</f>
        <v>80</v>
      </c>
      <c r="O80" s="53"/>
      <c r="P80" s="53"/>
      <c r="Q80" s="53"/>
      <c r="R80" s="72"/>
      <c r="S80" s="53"/>
    </row>
    <row r="81" spans="1:19" s="45" customFormat="1" ht="194.25" customHeight="1" thickBot="1" x14ac:dyDescent="0.3">
      <c r="A81">
        <v>63</v>
      </c>
      <c r="B81" s="51" t="s">
        <v>27</v>
      </c>
      <c r="C81" s="52" t="s">
        <v>333</v>
      </c>
      <c r="D81" s="76" t="s">
        <v>334</v>
      </c>
      <c r="E81" s="47" t="s">
        <v>20</v>
      </c>
      <c r="F81" s="47" t="s">
        <v>62</v>
      </c>
      <c r="G81" s="48" t="s">
        <v>317</v>
      </c>
      <c r="H81" s="46"/>
      <c r="I81" s="90" t="s">
        <v>335</v>
      </c>
      <c r="J81" s="46" t="s">
        <v>336</v>
      </c>
      <c r="K81" s="75" t="s">
        <v>337</v>
      </c>
      <c r="L81" s="50">
        <f>1</f>
        <v>1</v>
      </c>
      <c r="M81" s="53">
        <f>1</f>
        <v>1</v>
      </c>
      <c r="N81" s="53">
        <f>18</f>
        <v>18</v>
      </c>
      <c r="O81" s="53">
        <f>2</f>
        <v>2</v>
      </c>
      <c r="P81" s="53">
        <f>2</f>
        <v>2</v>
      </c>
      <c r="Q81" s="53"/>
      <c r="R81" s="72"/>
      <c r="S81" s="53"/>
    </row>
    <row r="82" spans="1:19" s="45" customFormat="1" ht="194.25" customHeight="1" thickBot="1" x14ac:dyDescent="0.3">
      <c r="A82" s="88">
        <v>64</v>
      </c>
      <c r="B82" s="51" t="s">
        <v>23</v>
      </c>
      <c r="C82" s="52" t="s">
        <v>348</v>
      </c>
      <c r="D82" s="76" t="s">
        <v>349</v>
      </c>
      <c r="E82" s="47" t="s">
        <v>20</v>
      </c>
      <c r="F82" s="47" t="s">
        <v>62</v>
      </c>
      <c r="G82" s="48" t="s">
        <v>34</v>
      </c>
      <c r="H82" s="46"/>
      <c r="I82" s="90" t="s">
        <v>350</v>
      </c>
      <c r="J82" s="46" t="s">
        <v>351</v>
      </c>
      <c r="K82" s="75" t="s">
        <v>352</v>
      </c>
      <c r="L82" s="50">
        <f>1</f>
        <v>1</v>
      </c>
      <c r="M82" s="53"/>
      <c r="N82" s="53"/>
      <c r="O82" s="53"/>
      <c r="P82" s="53"/>
      <c r="Q82" s="53"/>
      <c r="R82" s="72"/>
      <c r="S82" s="53"/>
    </row>
    <row r="83" spans="1:19" s="45" customFormat="1" ht="141" customHeight="1" thickBot="1" x14ac:dyDescent="0.3">
      <c r="A83">
        <v>65</v>
      </c>
      <c r="B83" s="51" t="s">
        <v>27</v>
      </c>
      <c r="C83" s="52" t="s">
        <v>353</v>
      </c>
      <c r="D83" s="76" t="s">
        <v>354</v>
      </c>
      <c r="E83" s="47" t="s">
        <v>22</v>
      </c>
      <c r="F83" s="47" t="s">
        <v>62</v>
      </c>
      <c r="G83" s="48" t="s">
        <v>252</v>
      </c>
      <c r="H83" s="46"/>
      <c r="I83" s="90" t="s">
        <v>158</v>
      </c>
      <c r="J83" s="46" t="s">
        <v>355</v>
      </c>
      <c r="K83" s="75" t="s">
        <v>369</v>
      </c>
      <c r="L83" s="50"/>
      <c r="M83" s="53"/>
      <c r="N83" s="53"/>
      <c r="O83" s="53"/>
      <c r="P83" s="53"/>
      <c r="Q83" s="53"/>
      <c r="R83" s="72"/>
      <c r="S83" s="53"/>
    </row>
    <row r="84" spans="1:19" s="45" customFormat="1" ht="141" customHeight="1" thickBot="1" x14ac:dyDescent="0.3">
      <c r="A84" s="88">
        <v>66</v>
      </c>
      <c r="B84" s="51" t="s">
        <v>27</v>
      </c>
      <c r="C84" s="52" t="s">
        <v>356</v>
      </c>
      <c r="D84" s="76" t="s">
        <v>360</v>
      </c>
      <c r="E84" s="47" t="s">
        <v>22</v>
      </c>
      <c r="F84" s="47" t="s">
        <v>62</v>
      </c>
      <c r="G84" s="48" t="s">
        <v>252</v>
      </c>
      <c r="H84" s="46"/>
      <c r="I84" s="90" t="s">
        <v>158</v>
      </c>
      <c r="J84" s="46" t="s">
        <v>361</v>
      </c>
      <c r="K84" s="75" t="s">
        <v>369</v>
      </c>
      <c r="L84" s="50"/>
      <c r="M84" s="53"/>
      <c r="N84" s="53"/>
      <c r="O84" s="53"/>
      <c r="P84" s="53"/>
      <c r="Q84" s="53"/>
      <c r="R84" s="72"/>
      <c r="S84" s="53"/>
    </row>
    <row r="85" spans="1:19" s="45" customFormat="1" ht="141" customHeight="1" thickBot="1" x14ac:dyDescent="0.3">
      <c r="A85">
        <v>67</v>
      </c>
      <c r="B85" s="51" t="s">
        <v>27</v>
      </c>
      <c r="C85" s="52" t="s">
        <v>359</v>
      </c>
      <c r="D85" s="76" t="s">
        <v>357</v>
      </c>
      <c r="E85" s="47" t="s">
        <v>22</v>
      </c>
      <c r="F85" s="47" t="s">
        <v>62</v>
      </c>
      <c r="G85" s="48" t="s">
        <v>252</v>
      </c>
      <c r="H85" s="46"/>
      <c r="I85" s="90" t="s">
        <v>158</v>
      </c>
      <c r="J85" s="46" t="s">
        <v>358</v>
      </c>
      <c r="K85" s="75" t="s">
        <v>369</v>
      </c>
      <c r="L85" s="50"/>
      <c r="M85" s="53"/>
      <c r="N85" s="53"/>
      <c r="O85" s="53"/>
      <c r="P85" s="53"/>
      <c r="Q85" s="53"/>
      <c r="R85" s="72"/>
      <c r="S85" s="53"/>
    </row>
    <row r="86" spans="1:19" s="45" customFormat="1" ht="141" customHeight="1" thickBot="1" x14ac:dyDescent="0.3">
      <c r="A86" s="88">
        <v>68</v>
      </c>
      <c r="B86" s="51" t="s">
        <v>27</v>
      </c>
      <c r="C86" s="52" t="s">
        <v>362</v>
      </c>
      <c r="D86" s="76" t="s">
        <v>363</v>
      </c>
      <c r="E86" s="47" t="s">
        <v>22</v>
      </c>
      <c r="F86" s="47" t="s">
        <v>62</v>
      </c>
      <c r="G86" s="48" t="s">
        <v>252</v>
      </c>
      <c r="H86" s="46"/>
      <c r="I86" s="90" t="s">
        <v>158</v>
      </c>
      <c r="J86" s="46" t="s">
        <v>364</v>
      </c>
      <c r="K86" s="75" t="s">
        <v>369</v>
      </c>
      <c r="L86" s="50"/>
      <c r="M86" s="53"/>
      <c r="N86" s="53"/>
      <c r="O86" s="53"/>
      <c r="P86" s="53"/>
      <c r="Q86" s="53"/>
      <c r="R86" s="72"/>
      <c r="S86" s="53"/>
    </row>
    <row r="87" spans="1:19" s="45" customFormat="1" ht="150" customHeight="1" thickBot="1" x14ac:dyDescent="0.3">
      <c r="A87">
        <v>69</v>
      </c>
      <c r="B87" s="51" t="s">
        <v>23</v>
      </c>
      <c r="C87" s="52" t="s">
        <v>368</v>
      </c>
      <c r="D87" s="98" t="s">
        <v>375</v>
      </c>
      <c r="E87" s="47" t="s">
        <v>22</v>
      </c>
      <c r="F87" s="47" t="s">
        <v>62</v>
      </c>
      <c r="G87" s="48" t="s">
        <v>192</v>
      </c>
      <c r="H87" s="46"/>
      <c r="I87" s="46" t="s">
        <v>365</v>
      </c>
      <c r="J87" s="46" t="s">
        <v>366</v>
      </c>
      <c r="K87" s="75" t="s">
        <v>367</v>
      </c>
      <c r="L87" s="50">
        <f>1</f>
        <v>1</v>
      </c>
      <c r="M87" s="53">
        <f>1</f>
        <v>1</v>
      </c>
      <c r="N87" s="53">
        <f>14</f>
        <v>14</v>
      </c>
      <c r="O87" s="53"/>
      <c r="P87" s="53"/>
      <c r="Q87" s="53"/>
      <c r="R87" s="72"/>
      <c r="S87" s="53"/>
    </row>
    <row r="88" spans="1:19" s="45" customFormat="1" ht="194.25" customHeight="1" thickBot="1" x14ac:dyDescent="0.3">
      <c r="A88" s="88">
        <v>70</v>
      </c>
      <c r="B88" s="51" t="s">
        <v>23</v>
      </c>
      <c r="C88" s="52" t="s">
        <v>371</v>
      </c>
      <c r="D88" s="76" t="s">
        <v>373</v>
      </c>
      <c r="E88" s="47" t="s">
        <v>20</v>
      </c>
      <c r="F88" s="47" t="s">
        <v>62</v>
      </c>
      <c r="G88" s="48" t="s">
        <v>370</v>
      </c>
      <c r="H88" s="46"/>
      <c r="I88" s="90" t="s">
        <v>332</v>
      </c>
      <c r="J88" s="46" t="s">
        <v>372</v>
      </c>
      <c r="K88" s="75" t="s">
        <v>338</v>
      </c>
      <c r="L88" s="50"/>
      <c r="M88" s="53"/>
      <c r="N88" s="53"/>
      <c r="O88" s="53"/>
      <c r="P88" s="53"/>
      <c r="Q88" s="53"/>
      <c r="R88" s="72"/>
      <c r="S88" s="53"/>
    </row>
    <row r="89" spans="1:19" s="45" customFormat="1" ht="194.25" customHeight="1" thickBot="1" x14ac:dyDescent="0.3">
      <c r="A89">
        <v>71</v>
      </c>
      <c r="B89" s="51" t="s">
        <v>27</v>
      </c>
      <c r="C89" s="52" t="s">
        <v>376</v>
      </c>
      <c r="D89" s="76" t="s">
        <v>377</v>
      </c>
      <c r="E89" s="47" t="s">
        <v>20</v>
      </c>
      <c r="F89" s="47" t="s">
        <v>62</v>
      </c>
      <c r="G89" s="48" t="s">
        <v>378</v>
      </c>
      <c r="H89" s="46"/>
      <c r="I89" s="90" t="s">
        <v>380</v>
      </c>
      <c r="J89" s="46" t="s">
        <v>383</v>
      </c>
      <c r="K89" s="75" t="s">
        <v>379</v>
      </c>
      <c r="L89" s="50"/>
      <c r="M89" s="53"/>
      <c r="N89" s="53"/>
      <c r="O89" s="53"/>
      <c r="P89" s="53"/>
      <c r="Q89" s="53"/>
      <c r="R89" s="72"/>
      <c r="S89" s="53"/>
    </row>
    <row r="90" spans="1:19" s="45" customFormat="1" ht="215.25" customHeight="1" thickBot="1" x14ac:dyDescent="0.3">
      <c r="A90" s="88">
        <v>72</v>
      </c>
      <c r="B90" s="51" t="s">
        <v>23</v>
      </c>
      <c r="C90" s="52" t="s">
        <v>381</v>
      </c>
      <c r="D90" s="76" t="s">
        <v>386</v>
      </c>
      <c r="E90" s="47" t="s">
        <v>22</v>
      </c>
      <c r="F90" s="47" t="s">
        <v>63</v>
      </c>
      <c r="G90" s="48" t="s">
        <v>382</v>
      </c>
      <c r="H90" s="46"/>
      <c r="I90" s="90" t="s">
        <v>411</v>
      </c>
      <c r="J90" s="46" t="s">
        <v>384</v>
      </c>
      <c r="K90" s="75" t="s">
        <v>385</v>
      </c>
      <c r="L90" s="50">
        <f>1+1</f>
        <v>2</v>
      </c>
      <c r="M90" s="53">
        <f>1</f>
        <v>1</v>
      </c>
      <c r="N90" s="53">
        <v>106</v>
      </c>
      <c r="O90" s="53">
        <f>2</f>
        <v>2</v>
      </c>
      <c r="P90" s="53">
        <f>2</f>
        <v>2</v>
      </c>
      <c r="Q90" s="53"/>
      <c r="R90" s="72"/>
      <c r="S90" s="53"/>
    </row>
    <row r="91" spans="1:19" s="45" customFormat="1" ht="215.25" customHeight="1" thickBot="1" x14ac:dyDescent="0.3">
      <c r="A91">
        <v>73</v>
      </c>
      <c r="B91" s="51" t="s">
        <v>27</v>
      </c>
      <c r="C91" s="52" t="s">
        <v>387</v>
      </c>
      <c r="D91" s="76" t="s">
        <v>388</v>
      </c>
      <c r="E91" s="47" t="s">
        <v>20</v>
      </c>
      <c r="F91" s="47" t="s">
        <v>62</v>
      </c>
      <c r="G91" s="48" t="s">
        <v>90</v>
      </c>
      <c r="H91" s="46"/>
      <c r="I91" s="90" t="s">
        <v>390</v>
      </c>
      <c r="J91" s="46" t="s">
        <v>389</v>
      </c>
      <c r="K91" s="75" t="s">
        <v>391</v>
      </c>
      <c r="L91" s="50">
        <f>1</f>
        <v>1</v>
      </c>
      <c r="M91" s="53"/>
      <c r="N91" s="53">
        <v>0</v>
      </c>
      <c r="O91" s="53"/>
      <c r="P91" s="53"/>
      <c r="Q91" s="53"/>
      <c r="R91" s="72"/>
      <c r="S91" s="53"/>
    </row>
    <row r="92" spans="1:19" s="45" customFormat="1" ht="215.25" customHeight="1" thickBot="1" x14ac:dyDescent="0.3">
      <c r="A92" s="88">
        <v>74</v>
      </c>
      <c r="B92" s="51" t="s">
        <v>23</v>
      </c>
      <c r="C92" s="52" t="s">
        <v>392</v>
      </c>
      <c r="D92" s="76" t="s">
        <v>394</v>
      </c>
      <c r="E92" s="47" t="s">
        <v>20</v>
      </c>
      <c r="F92" s="47" t="s">
        <v>62</v>
      </c>
      <c r="G92" s="48" t="s">
        <v>393</v>
      </c>
      <c r="H92" s="46"/>
      <c r="I92" s="90" t="s">
        <v>396</v>
      </c>
      <c r="J92" s="46" t="s">
        <v>395</v>
      </c>
      <c r="K92" s="75" t="s">
        <v>397</v>
      </c>
      <c r="L92" s="50">
        <f>1</f>
        <v>1</v>
      </c>
      <c r="M92" s="53">
        <f>1</f>
        <v>1</v>
      </c>
      <c r="N92" s="53">
        <f>102</f>
        <v>102</v>
      </c>
      <c r="O92" s="53"/>
      <c r="P92" s="53"/>
      <c r="Q92" s="53"/>
      <c r="R92" s="72"/>
      <c r="S92" s="53"/>
    </row>
    <row r="93" spans="1:19" s="10" customFormat="1" x14ac:dyDescent="0.25">
      <c r="A93" s="63"/>
      <c r="B93" s="40"/>
      <c r="C93" s="41"/>
      <c r="R93" s="73"/>
    </row>
    <row r="94" spans="1:19" s="10" customFormat="1" x14ac:dyDescent="0.25">
      <c r="B94" s="40"/>
      <c r="C94" s="41"/>
      <c r="R94" s="73"/>
    </row>
    <row r="95" spans="1:19" s="10" customFormat="1" x14ac:dyDescent="0.25">
      <c r="B95" s="40"/>
      <c r="C95" s="41"/>
      <c r="R95" s="73"/>
    </row>
    <row r="96" spans="1:19" s="10" customFormat="1" x14ac:dyDescent="0.25">
      <c r="B96" s="40"/>
      <c r="C96" s="41"/>
      <c r="R96" s="73"/>
    </row>
    <row r="97" spans="2:18" s="10" customFormat="1" x14ac:dyDescent="0.25">
      <c r="B97" s="40"/>
      <c r="C97" s="41"/>
      <c r="R97" s="73"/>
    </row>
    <row r="98" spans="2:18" s="10" customFormat="1" x14ac:dyDescent="0.25">
      <c r="B98" s="40"/>
      <c r="C98" s="41"/>
      <c r="R98" s="73"/>
    </row>
  </sheetData>
  <autoFilter ref="A19:S92"/>
  <mergeCells count="24">
    <mergeCell ref="M10:O10"/>
    <mergeCell ref="M11:O11"/>
    <mergeCell ref="M12:O12"/>
    <mergeCell ref="M2:O2"/>
    <mergeCell ref="M3:O3"/>
    <mergeCell ref="M4:O4"/>
    <mergeCell ref="M5:O5"/>
    <mergeCell ref="M9:O9"/>
    <mergeCell ref="S17:S18"/>
    <mergeCell ref="L17:L18"/>
    <mergeCell ref="M17:O17"/>
    <mergeCell ref="A16:S16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F17:F18"/>
    <mergeCell ref="R17:R18"/>
    <mergeCell ref="E17:E18"/>
  </mergeCells>
  <conditionalFormatting sqref="D20 D23">
    <cfRule type="expression" dxfId="478" priority="2918">
      <formula>NOT(ISBLANK($AQ20))</formula>
    </cfRule>
  </conditionalFormatting>
  <conditionalFormatting sqref="G20:I20 G23:K23">
    <cfRule type="expression" dxfId="477" priority="2917">
      <formula>AND(ISBLANK(G20),ISTEXT($G20))</formula>
    </cfRule>
  </conditionalFormatting>
  <conditionalFormatting sqref="J20">
    <cfRule type="expression" dxfId="476" priority="2916">
      <formula>AND(ISBLANK(J20),ISTEXT($G20))</formula>
    </cfRule>
  </conditionalFormatting>
  <conditionalFormatting sqref="K20">
    <cfRule type="expression" dxfId="475" priority="2915">
      <formula>AND(ISBLANK(K20),ISTEXT($G20))</formula>
    </cfRule>
  </conditionalFormatting>
  <conditionalFormatting sqref="D21">
    <cfRule type="expression" dxfId="474" priority="2850">
      <formula>NOT(ISBLANK($AQ21))</formula>
    </cfRule>
  </conditionalFormatting>
  <conditionalFormatting sqref="G21:I21">
    <cfRule type="expression" dxfId="473" priority="2849">
      <formula>AND(ISBLANK(G21),ISTEXT($G21))</formula>
    </cfRule>
  </conditionalFormatting>
  <conditionalFormatting sqref="J21">
    <cfRule type="expression" dxfId="472" priority="2848">
      <formula>AND(ISBLANK(J21),ISTEXT($G21))</formula>
    </cfRule>
  </conditionalFormatting>
  <conditionalFormatting sqref="K21">
    <cfRule type="expression" dxfId="471" priority="2847">
      <formula>AND(ISBLANK(K21),ISTEXT($G21))</formula>
    </cfRule>
  </conditionalFormatting>
  <conditionalFormatting sqref="D26">
    <cfRule type="expression" dxfId="470" priority="2665">
      <formula>NOT(ISBLANK($AQ26))</formula>
    </cfRule>
  </conditionalFormatting>
  <conditionalFormatting sqref="F37">
    <cfRule type="expression" dxfId="469" priority="2170">
      <formula>NOT(ISBLANK($AR37))</formula>
    </cfRule>
  </conditionalFormatting>
  <conditionalFormatting sqref="F36">
    <cfRule type="expression" dxfId="468" priority="2045">
      <formula>NOT(ISBLANK($AR36))</formula>
    </cfRule>
  </conditionalFormatting>
  <conditionalFormatting sqref="G36">
    <cfRule type="expression" dxfId="467" priority="2044">
      <formula>AND(ISBLANK(G36),ISTEXT($H36))</formula>
    </cfRule>
  </conditionalFormatting>
  <conditionalFormatting sqref="H36">
    <cfRule type="expression" dxfId="466" priority="2043">
      <formula>AND(ISBLANK(H36),ISTEXT($H36))</formula>
    </cfRule>
  </conditionalFormatting>
  <conditionalFormatting sqref="I36">
    <cfRule type="expression" dxfId="465" priority="2042">
      <formula>AND(ISBLANK(I36),ISTEXT($H36))</formula>
    </cfRule>
  </conditionalFormatting>
  <conditionalFormatting sqref="J36">
    <cfRule type="expression" dxfId="464" priority="2041">
      <formula>AND(ISBLANK(J36),ISTEXT($H36))</formula>
    </cfRule>
  </conditionalFormatting>
  <conditionalFormatting sqref="K36">
    <cfRule type="expression" dxfId="463" priority="2040">
      <formula>AND(ISBLANK(K36),ISTEXT($H36))</formula>
    </cfRule>
  </conditionalFormatting>
  <conditionalFormatting sqref="L36">
    <cfRule type="expression" dxfId="462" priority="2039">
      <formula>AND(ISBLANK(L36),ISTEXT($H36))</formula>
    </cfRule>
  </conditionalFormatting>
  <conditionalFormatting sqref="H26">
    <cfRule type="expression" dxfId="461" priority="2990">
      <formula>AND(ISBLANK(H26),ISTEXT(#REF!))</formula>
    </cfRule>
  </conditionalFormatting>
  <conditionalFormatting sqref="G37">
    <cfRule type="expression" dxfId="460" priority="1390">
      <formula>AND(ISBLANK(G37),ISTEXT($H37))</formula>
    </cfRule>
  </conditionalFormatting>
  <conditionalFormatting sqref="H37">
    <cfRule type="expression" dxfId="459" priority="1389">
      <formula>AND(ISBLANK(H37),ISTEXT($H37))</formula>
    </cfRule>
  </conditionalFormatting>
  <conditionalFormatting sqref="I37">
    <cfRule type="expression" dxfId="458" priority="1388">
      <formula>AND(ISBLANK(I37),ISTEXT($H37))</formula>
    </cfRule>
  </conditionalFormatting>
  <conditionalFormatting sqref="J37">
    <cfRule type="expression" dxfId="457" priority="1387">
      <formula>AND(ISBLANK(J37),ISTEXT($H37))</formula>
    </cfRule>
  </conditionalFormatting>
  <conditionalFormatting sqref="K37">
    <cfRule type="expression" dxfId="456" priority="1386">
      <formula>AND(ISBLANK(K37),ISTEXT($H37))</formula>
    </cfRule>
  </conditionalFormatting>
  <conditionalFormatting sqref="L37">
    <cfRule type="expression" dxfId="455" priority="1385">
      <formula>AND(ISBLANK(L37),ISTEXT($H37))</formula>
    </cfRule>
  </conditionalFormatting>
  <conditionalFormatting sqref="E36">
    <cfRule type="expression" dxfId="454" priority="1306">
      <formula>NOT(ISBLANK($AR36))</formula>
    </cfRule>
  </conditionalFormatting>
  <conditionalFormatting sqref="E37">
    <cfRule type="expression" dxfId="453" priority="1253">
      <formula>NOT(ISBLANK($AR37))</formula>
    </cfRule>
  </conditionalFormatting>
  <conditionalFormatting sqref="F38">
    <cfRule type="expression" dxfId="452" priority="1212">
      <formula>NOT(ISBLANK($AR38))</formula>
    </cfRule>
  </conditionalFormatting>
  <conditionalFormatting sqref="G38">
    <cfRule type="expression" dxfId="451" priority="1211">
      <formula>AND(ISBLANK(G38),ISTEXT($H38))</formula>
    </cfRule>
  </conditionalFormatting>
  <conditionalFormatting sqref="H38">
    <cfRule type="expression" dxfId="450" priority="1210">
      <formula>AND(ISBLANK(H38),ISTEXT($H38))</formula>
    </cfRule>
  </conditionalFormatting>
  <conditionalFormatting sqref="I38">
    <cfRule type="expression" dxfId="449" priority="1209">
      <formula>AND(ISBLANK(I38),ISTEXT($H38))</formula>
    </cfRule>
  </conditionalFormatting>
  <conditionalFormatting sqref="J38">
    <cfRule type="expression" dxfId="448" priority="1208">
      <formula>AND(ISBLANK(J38),ISTEXT($H38))</formula>
    </cfRule>
  </conditionalFormatting>
  <conditionalFormatting sqref="K38">
    <cfRule type="expression" dxfId="447" priority="1207">
      <formula>AND(ISBLANK(K38),ISTEXT($H38))</formula>
    </cfRule>
  </conditionalFormatting>
  <conditionalFormatting sqref="L38">
    <cfRule type="expression" dxfId="446" priority="1206">
      <formula>AND(ISBLANK(L38),ISTEXT($H38))</formula>
    </cfRule>
  </conditionalFormatting>
  <conditionalFormatting sqref="E38">
    <cfRule type="expression" dxfId="445" priority="1205">
      <formula>NOT(ISBLANK($AR38))</formula>
    </cfRule>
  </conditionalFormatting>
  <conditionalFormatting sqref="F40">
    <cfRule type="expression" dxfId="444" priority="1066">
      <formula>NOT(ISBLANK($AR40))</formula>
    </cfRule>
  </conditionalFormatting>
  <conditionalFormatting sqref="G40">
    <cfRule type="expression" dxfId="443" priority="1065">
      <formula>AND(ISBLANK(G40),ISTEXT($H40))</formula>
    </cfRule>
  </conditionalFormatting>
  <conditionalFormatting sqref="H40">
    <cfRule type="expression" dxfId="442" priority="1064">
      <formula>AND(ISBLANK(H40),ISTEXT($H40))</formula>
    </cfRule>
  </conditionalFormatting>
  <conditionalFormatting sqref="I40">
    <cfRule type="expression" dxfId="441" priority="1063">
      <formula>AND(ISBLANK(I40),ISTEXT($H40))</formula>
    </cfRule>
  </conditionalFormatting>
  <conditionalFormatting sqref="J40">
    <cfRule type="expression" dxfId="440" priority="1062">
      <formula>AND(ISBLANK(J40),ISTEXT($H40))</formula>
    </cfRule>
  </conditionalFormatting>
  <conditionalFormatting sqref="K40">
    <cfRule type="expression" dxfId="439" priority="1061">
      <formula>AND(ISBLANK(K40),ISTEXT($H40))</formula>
    </cfRule>
  </conditionalFormatting>
  <conditionalFormatting sqref="L40">
    <cfRule type="expression" dxfId="438" priority="1060">
      <formula>AND(ISBLANK(L40),ISTEXT($H40))</formula>
    </cfRule>
  </conditionalFormatting>
  <conditionalFormatting sqref="E40">
    <cfRule type="expression" dxfId="437" priority="1059">
      <formula>NOT(ISBLANK($AR40))</formula>
    </cfRule>
  </conditionalFormatting>
  <conditionalFormatting sqref="F39">
    <cfRule type="expression" dxfId="436" priority="1058">
      <formula>NOT(ISBLANK($AR39))</formula>
    </cfRule>
  </conditionalFormatting>
  <conditionalFormatting sqref="G39">
    <cfRule type="expression" dxfId="435" priority="1057">
      <formula>AND(ISBLANK(G39),ISTEXT($H39))</formula>
    </cfRule>
  </conditionalFormatting>
  <conditionalFormatting sqref="H39">
    <cfRule type="expression" dxfId="434" priority="1056">
      <formula>AND(ISBLANK(H39),ISTEXT($H39))</formula>
    </cfRule>
  </conditionalFormatting>
  <conditionalFormatting sqref="I39">
    <cfRule type="expression" dxfId="433" priority="1055">
      <formula>AND(ISBLANK(I39),ISTEXT($H39))</formula>
    </cfRule>
  </conditionalFormatting>
  <conditionalFormatting sqref="J39">
    <cfRule type="expression" dxfId="432" priority="1054">
      <formula>AND(ISBLANK(J39),ISTEXT($H39))</formula>
    </cfRule>
  </conditionalFormatting>
  <conditionalFormatting sqref="K39">
    <cfRule type="expression" dxfId="431" priority="1053">
      <formula>AND(ISBLANK(K39),ISTEXT($H39))</formula>
    </cfRule>
  </conditionalFormatting>
  <conditionalFormatting sqref="L39">
    <cfRule type="expression" dxfId="430" priority="1052">
      <formula>AND(ISBLANK(L39),ISTEXT($H39))</formula>
    </cfRule>
  </conditionalFormatting>
  <conditionalFormatting sqref="E39">
    <cfRule type="expression" dxfId="429" priority="1051">
      <formula>NOT(ISBLANK($AR39))</formula>
    </cfRule>
  </conditionalFormatting>
  <conditionalFormatting sqref="D27">
    <cfRule type="expression" dxfId="428" priority="986">
      <formula>NOT(ISBLANK($AQ27))</formula>
    </cfRule>
  </conditionalFormatting>
  <conditionalFormatting sqref="G27:I27">
    <cfRule type="expression" dxfId="427" priority="985">
      <formula>AND(ISBLANK(G27),ISTEXT($G27))</formula>
    </cfRule>
  </conditionalFormatting>
  <conditionalFormatting sqref="J27">
    <cfRule type="expression" dxfId="426" priority="984">
      <formula>AND(ISBLANK(J27),ISTEXT($G27))</formula>
    </cfRule>
  </conditionalFormatting>
  <conditionalFormatting sqref="K27">
    <cfRule type="expression" dxfId="425" priority="983">
      <formula>AND(ISBLANK(K27),ISTEXT($G27))</formula>
    </cfRule>
  </conditionalFormatting>
  <conditionalFormatting sqref="F41">
    <cfRule type="expression" dxfId="424" priority="902">
      <formula>NOT(ISBLANK($AR41))</formula>
    </cfRule>
  </conditionalFormatting>
  <conditionalFormatting sqref="G41">
    <cfRule type="expression" dxfId="423" priority="901">
      <formula>AND(ISBLANK(G41),ISTEXT($H41))</formula>
    </cfRule>
  </conditionalFormatting>
  <conditionalFormatting sqref="H41">
    <cfRule type="expression" dxfId="422" priority="900">
      <formula>AND(ISBLANK(H41),ISTEXT($H41))</formula>
    </cfRule>
  </conditionalFormatting>
  <conditionalFormatting sqref="I41">
    <cfRule type="expression" dxfId="421" priority="899">
      <formula>AND(ISBLANK(I41),ISTEXT($H41))</formula>
    </cfRule>
  </conditionalFormatting>
  <conditionalFormatting sqref="J41">
    <cfRule type="expression" dxfId="420" priority="898">
      <formula>AND(ISBLANK(J41),ISTEXT($H41))</formula>
    </cfRule>
  </conditionalFormatting>
  <conditionalFormatting sqref="K41">
    <cfRule type="expression" dxfId="419" priority="897">
      <formula>AND(ISBLANK(K41),ISTEXT($H41))</formula>
    </cfRule>
  </conditionalFormatting>
  <conditionalFormatting sqref="L41">
    <cfRule type="expression" dxfId="418" priority="896">
      <formula>AND(ISBLANK(L41),ISTEXT($H41))</formula>
    </cfRule>
  </conditionalFormatting>
  <conditionalFormatting sqref="E41">
    <cfRule type="expression" dxfId="417" priority="895">
      <formula>NOT(ISBLANK($AR41))</formula>
    </cfRule>
  </conditionalFormatting>
  <conditionalFormatting sqref="F43">
    <cfRule type="expression" dxfId="416" priority="874">
      <formula>NOT(ISBLANK($AR43))</formula>
    </cfRule>
  </conditionalFormatting>
  <conditionalFormatting sqref="G43">
    <cfRule type="expression" dxfId="415" priority="873">
      <formula>AND(ISBLANK(G43),ISTEXT($H43))</formula>
    </cfRule>
  </conditionalFormatting>
  <conditionalFormatting sqref="H43">
    <cfRule type="expression" dxfId="414" priority="872">
      <formula>AND(ISBLANK(H43),ISTEXT($H43))</formula>
    </cfRule>
  </conditionalFormatting>
  <conditionalFormatting sqref="I43">
    <cfRule type="expression" dxfId="413" priority="871">
      <formula>AND(ISBLANK(I43),ISTEXT($H43))</formula>
    </cfRule>
  </conditionalFormatting>
  <conditionalFormatting sqref="J43">
    <cfRule type="expression" dxfId="412" priority="870">
      <formula>AND(ISBLANK(J43),ISTEXT($H43))</formula>
    </cfRule>
  </conditionalFormatting>
  <conditionalFormatting sqref="K43">
    <cfRule type="expression" dxfId="411" priority="869">
      <formula>AND(ISBLANK(K43),ISTEXT($H43))</formula>
    </cfRule>
  </conditionalFormatting>
  <conditionalFormatting sqref="L43">
    <cfRule type="expression" dxfId="410" priority="868">
      <formula>AND(ISBLANK(L43),ISTEXT($H43))</formula>
    </cfRule>
  </conditionalFormatting>
  <conditionalFormatting sqref="E43">
    <cfRule type="expression" dxfId="409" priority="867">
      <formula>NOT(ISBLANK($AR43))</formula>
    </cfRule>
  </conditionalFormatting>
  <conditionalFormatting sqref="D22">
    <cfRule type="expression" dxfId="408" priority="796">
      <formula>NOT(ISBLANK($AQ22))</formula>
    </cfRule>
  </conditionalFormatting>
  <conditionalFormatting sqref="G22:I22">
    <cfRule type="expression" dxfId="407" priority="795">
      <formula>AND(ISBLANK(G22),ISTEXT($G22))</formula>
    </cfRule>
  </conditionalFormatting>
  <conditionalFormatting sqref="J22">
    <cfRule type="expression" dxfId="406" priority="794">
      <formula>AND(ISBLANK(J22),ISTEXT($G22))</formula>
    </cfRule>
  </conditionalFormatting>
  <conditionalFormatting sqref="K22">
    <cfRule type="expression" dxfId="405" priority="793">
      <formula>AND(ISBLANK(K22),ISTEXT($G22))</formula>
    </cfRule>
  </conditionalFormatting>
  <conditionalFormatting sqref="F47">
    <cfRule type="expression" dxfId="404" priority="740">
      <formula>NOT(ISBLANK($AR47))</formula>
    </cfRule>
  </conditionalFormatting>
  <conditionalFormatting sqref="G47">
    <cfRule type="expression" dxfId="403" priority="739">
      <formula>AND(ISBLANK(G47),ISTEXT($H47))</formula>
    </cfRule>
  </conditionalFormatting>
  <conditionalFormatting sqref="H47">
    <cfRule type="expression" dxfId="402" priority="738">
      <formula>AND(ISBLANK(H47),ISTEXT($H47))</formula>
    </cfRule>
  </conditionalFormatting>
  <conditionalFormatting sqref="I47">
    <cfRule type="expression" dxfId="401" priority="737">
      <formula>AND(ISBLANK(I47),ISTEXT($H47))</formula>
    </cfRule>
  </conditionalFormatting>
  <conditionalFormatting sqref="J47">
    <cfRule type="expression" dxfId="400" priority="736">
      <formula>AND(ISBLANK(J47),ISTEXT($H47))</formula>
    </cfRule>
  </conditionalFormatting>
  <conditionalFormatting sqref="K47">
    <cfRule type="expression" dxfId="399" priority="735">
      <formula>AND(ISBLANK(K47),ISTEXT($H47))</formula>
    </cfRule>
  </conditionalFormatting>
  <conditionalFormatting sqref="L47">
    <cfRule type="expression" dxfId="398" priority="734">
      <formula>AND(ISBLANK(L47),ISTEXT($H47))</formula>
    </cfRule>
  </conditionalFormatting>
  <conditionalFormatting sqref="E47">
    <cfRule type="expression" dxfId="397" priority="733">
      <formula>NOT(ISBLANK($AR47))</formula>
    </cfRule>
  </conditionalFormatting>
  <conditionalFormatting sqref="F46">
    <cfRule type="expression" dxfId="396" priority="724">
      <formula>NOT(ISBLANK($AR46))</formula>
    </cfRule>
  </conditionalFormatting>
  <conditionalFormatting sqref="G46">
    <cfRule type="expression" dxfId="395" priority="723">
      <formula>AND(ISBLANK(G46),ISTEXT($H46))</formula>
    </cfRule>
  </conditionalFormatting>
  <conditionalFormatting sqref="H46">
    <cfRule type="expression" dxfId="394" priority="722">
      <formula>AND(ISBLANK(H46),ISTEXT($H46))</formula>
    </cfRule>
  </conditionalFormatting>
  <conditionalFormatting sqref="I46">
    <cfRule type="expression" dxfId="393" priority="721">
      <formula>AND(ISBLANK(I46),ISTEXT($H46))</formula>
    </cfRule>
  </conditionalFormatting>
  <conditionalFormatting sqref="J46">
    <cfRule type="expression" dxfId="392" priority="720">
      <formula>AND(ISBLANK(J46),ISTEXT($H46))</formula>
    </cfRule>
  </conditionalFormatting>
  <conditionalFormatting sqref="K46">
    <cfRule type="expression" dxfId="391" priority="719">
      <formula>AND(ISBLANK(K46),ISTEXT($H46))</formula>
    </cfRule>
  </conditionalFormatting>
  <conditionalFormatting sqref="L46">
    <cfRule type="expression" dxfId="390" priority="718">
      <formula>AND(ISBLANK(L46),ISTEXT($H46))</formula>
    </cfRule>
  </conditionalFormatting>
  <conditionalFormatting sqref="E46">
    <cfRule type="expression" dxfId="389" priority="717">
      <formula>NOT(ISBLANK($AR46))</formula>
    </cfRule>
  </conditionalFormatting>
  <conditionalFormatting sqref="F50">
    <cfRule type="expression" dxfId="388" priority="694">
      <formula>NOT(ISBLANK($AR50))</formula>
    </cfRule>
  </conditionalFormatting>
  <conditionalFormatting sqref="G50">
    <cfRule type="expression" dxfId="387" priority="693">
      <formula>AND(ISBLANK(G50),ISTEXT($H50))</formula>
    </cfRule>
  </conditionalFormatting>
  <conditionalFormatting sqref="H50">
    <cfRule type="expression" dxfId="386" priority="692">
      <formula>AND(ISBLANK(H50),ISTEXT($H50))</formula>
    </cfRule>
  </conditionalFormatting>
  <conditionalFormatting sqref="I50">
    <cfRule type="expression" dxfId="385" priority="691">
      <formula>AND(ISBLANK(I50),ISTEXT($H50))</formula>
    </cfRule>
  </conditionalFormatting>
  <conditionalFormatting sqref="J50">
    <cfRule type="expression" dxfId="384" priority="690">
      <formula>AND(ISBLANK(J50),ISTEXT($H50))</formula>
    </cfRule>
  </conditionalFormatting>
  <conditionalFormatting sqref="K50">
    <cfRule type="expression" dxfId="383" priority="689">
      <formula>AND(ISBLANK(K50),ISTEXT($H50))</formula>
    </cfRule>
  </conditionalFormatting>
  <conditionalFormatting sqref="L50">
    <cfRule type="expression" dxfId="382" priority="688">
      <formula>AND(ISBLANK(L50),ISTEXT($H50))</formula>
    </cfRule>
  </conditionalFormatting>
  <conditionalFormatting sqref="E50">
    <cfRule type="expression" dxfId="381" priority="687">
      <formula>NOT(ISBLANK($AR50))</formula>
    </cfRule>
  </conditionalFormatting>
  <conditionalFormatting sqref="F51">
    <cfRule type="expression" dxfId="380" priority="686">
      <formula>NOT(ISBLANK($AR51))</formula>
    </cfRule>
  </conditionalFormatting>
  <conditionalFormatting sqref="G51">
    <cfRule type="expression" dxfId="379" priority="685">
      <formula>AND(ISBLANK(G51),ISTEXT($H51))</formula>
    </cfRule>
  </conditionalFormatting>
  <conditionalFormatting sqref="H51">
    <cfRule type="expression" dxfId="378" priority="684">
      <formula>AND(ISBLANK(H51),ISTEXT($H51))</formula>
    </cfRule>
  </conditionalFormatting>
  <conditionalFormatting sqref="I51">
    <cfRule type="expression" dxfId="377" priority="683">
      <formula>AND(ISBLANK(I51),ISTEXT($H51))</formula>
    </cfRule>
  </conditionalFormatting>
  <conditionalFormatting sqref="J51">
    <cfRule type="expression" dxfId="376" priority="682">
      <formula>AND(ISBLANK(J51),ISTEXT($H51))</formula>
    </cfRule>
  </conditionalFormatting>
  <conditionalFormatting sqref="K51">
    <cfRule type="expression" dxfId="375" priority="681">
      <formula>AND(ISBLANK(K51),ISTEXT($H51))</formula>
    </cfRule>
  </conditionalFormatting>
  <conditionalFormatting sqref="L51">
    <cfRule type="expression" dxfId="374" priority="680">
      <formula>AND(ISBLANK(L51),ISTEXT($H51))</formula>
    </cfRule>
  </conditionalFormatting>
  <conditionalFormatting sqref="E51">
    <cfRule type="expression" dxfId="373" priority="679">
      <formula>NOT(ISBLANK($AR51))</formula>
    </cfRule>
  </conditionalFormatting>
  <conditionalFormatting sqref="F52">
    <cfRule type="expression" dxfId="372" priority="642">
      <formula>NOT(ISBLANK($AR52))</formula>
    </cfRule>
  </conditionalFormatting>
  <conditionalFormatting sqref="G52">
    <cfRule type="expression" dxfId="371" priority="641">
      <formula>AND(ISBLANK(G52),ISTEXT($H52))</formula>
    </cfRule>
  </conditionalFormatting>
  <conditionalFormatting sqref="H52">
    <cfRule type="expression" dxfId="370" priority="640">
      <formula>AND(ISBLANK(H52),ISTEXT($H52))</formula>
    </cfRule>
  </conditionalFormatting>
  <conditionalFormatting sqref="I52">
    <cfRule type="expression" dxfId="369" priority="639">
      <formula>AND(ISBLANK(I52),ISTEXT($H52))</formula>
    </cfRule>
  </conditionalFormatting>
  <conditionalFormatting sqref="J52">
    <cfRule type="expression" dxfId="368" priority="638">
      <formula>AND(ISBLANK(J52),ISTEXT($H52))</formula>
    </cfRule>
  </conditionalFormatting>
  <conditionalFormatting sqref="K52">
    <cfRule type="expression" dxfId="367" priority="637">
      <formula>AND(ISBLANK(K52),ISTEXT($H52))</formula>
    </cfRule>
  </conditionalFormatting>
  <conditionalFormatting sqref="L52">
    <cfRule type="expression" dxfId="366" priority="636">
      <formula>AND(ISBLANK(L52),ISTEXT($H52))</formula>
    </cfRule>
  </conditionalFormatting>
  <conditionalFormatting sqref="E52">
    <cfRule type="expression" dxfId="365" priority="635">
      <formula>NOT(ISBLANK($AR52))</formula>
    </cfRule>
  </conditionalFormatting>
  <conditionalFormatting sqref="F53">
    <cfRule type="expression" dxfId="364" priority="634">
      <formula>NOT(ISBLANK($AR53))</formula>
    </cfRule>
  </conditionalFormatting>
  <conditionalFormatting sqref="G53">
    <cfRule type="expression" dxfId="363" priority="633">
      <formula>AND(ISBLANK(G53),ISTEXT($H53))</formula>
    </cfRule>
  </conditionalFormatting>
  <conditionalFormatting sqref="H53">
    <cfRule type="expression" dxfId="362" priority="632">
      <formula>AND(ISBLANK(H53),ISTEXT($H53))</formula>
    </cfRule>
  </conditionalFormatting>
  <conditionalFormatting sqref="I53">
    <cfRule type="expression" dxfId="361" priority="631">
      <formula>AND(ISBLANK(I53),ISTEXT($H53))</formula>
    </cfRule>
  </conditionalFormatting>
  <conditionalFormatting sqref="J53">
    <cfRule type="expression" dxfId="360" priority="630">
      <formula>AND(ISBLANK(J53),ISTEXT($H53))</formula>
    </cfRule>
  </conditionalFormatting>
  <conditionalFormatting sqref="K53">
    <cfRule type="expression" dxfId="359" priority="629">
      <formula>AND(ISBLANK(K53),ISTEXT($H53))</formula>
    </cfRule>
  </conditionalFormatting>
  <conditionalFormatting sqref="L53">
    <cfRule type="expression" dxfId="358" priority="628">
      <formula>AND(ISBLANK(L53),ISTEXT($H53))</formula>
    </cfRule>
  </conditionalFormatting>
  <conditionalFormatting sqref="E53">
    <cfRule type="expression" dxfId="357" priority="627">
      <formula>NOT(ISBLANK($AR53))</formula>
    </cfRule>
  </conditionalFormatting>
  <conditionalFormatting sqref="F54">
    <cfRule type="expression" dxfId="356" priority="586">
      <formula>NOT(ISBLANK($AR54))</formula>
    </cfRule>
  </conditionalFormatting>
  <conditionalFormatting sqref="G54">
    <cfRule type="expression" dxfId="355" priority="585">
      <formula>AND(ISBLANK(G54),ISTEXT($H54))</formula>
    </cfRule>
  </conditionalFormatting>
  <conditionalFormatting sqref="H54">
    <cfRule type="expression" dxfId="354" priority="584">
      <formula>AND(ISBLANK(H54),ISTEXT($H54))</formula>
    </cfRule>
  </conditionalFormatting>
  <conditionalFormatting sqref="I54">
    <cfRule type="expression" dxfId="353" priority="583">
      <formula>AND(ISBLANK(I54),ISTEXT($H54))</formula>
    </cfRule>
  </conditionalFormatting>
  <conditionalFormatting sqref="J54">
    <cfRule type="expression" dxfId="352" priority="582">
      <formula>AND(ISBLANK(J54),ISTEXT($H54))</formula>
    </cfRule>
  </conditionalFormatting>
  <conditionalFormatting sqref="K54">
    <cfRule type="expression" dxfId="351" priority="581">
      <formula>AND(ISBLANK(K54),ISTEXT($H54))</formula>
    </cfRule>
  </conditionalFormatting>
  <conditionalFormatting sqref="L54">
    <cfRule type="expression" dxfId="350" priority="580">
      <formula>AND(ISBLANK(L54),ISTEXT($H54))</formula>
    </cfRule>
  </conditionalFormatting>
  <conditionalFormatting sqref="E54">
    <cfRule type="expression" dxfId="349" priority="579">
      <formula>NOT(ISBLANK($AR54))</formula>
    </cfRule>
  </conditionalFormatting>
  <conditionalFormatting sqref="F56">
    <cfRule type="expression" dxfId="348" priority="546">
      <formula>NOT(ISBLANK($AR56))</formula>
    </cfRule>
  </conditionalFormatting>
  <conditionalFormatting sqref="G56">
    <cfRule type="expression" dxfId="347" priority="545">
      <formula>AND(ISBLANK(G56),ISTEXT($H56))</formula>
    </cfRule>
  </conditionalFormatting>
  <conditionalFormatting sqref="H56">
    <cfRule type="expression" dxfId="346" priority="544">
      <formula>AND(ISBLANK(H56),ISTEXT($H56))</formula>
    </cfRule>
  </conditionalFormatting>
  <conditionalFormatting sqref="I56">
    <cfRule type="expression" dxfId="345" priority="543">
      <formula>AND(ISBLANK(I56),ISTEXT($H56))</formula>
    </cfRule>
  </conditionalFormatting>
  <conditionalFormatting sqref="J56">
    <cfRule type="expression" dxfId="344" priority="542">
      <formula>AND(ISBLANK(J56),ISTEXT($H56))</formula>
    </cfRule>
  </conditionalFormatting>
  <conditionalFormatting sqref="K56">
    <cfRule type="expression" dxfId="343" priority="541">
      <formula>AND(ISBLANK(K56),ISTEXT($H56))</formula>
    </cfRule>
  </conditionalFormatting>
  <conditionalFormatting sqref="L56">
    <cfRule type="expression" dxfId="342" priority="540">
      <formula>AND(ISBLANK(L56),ISTEXT($H56))</formula>
    </cfRule>
  </conditionalFormatting>
  <conditionalFormatting sqref="E56">
    <cfRule type="expression" dxfId="341" priority="539">
      <formula>NOT(ISBLANK($AR56))</formula>
    </cfRule>
  </conditionalFormatting>
  <conditionalFormatting sqref="F57">
    <cfRule type="expression" dxfId="340" priority="526">
      <formula>NOT(ISBLANK($AR57))</formula>
    </cfRule>
  </conditionalFormatting>
  <conditionalFormatting sqref="G57">
    <cfRule type="expression" dxfId="339" priority="525">
      <formula>AND(ISBLANK(G57),ISTEXT($H57))</formula>
    </cfRule>
  </conditionalFormatting>
  <conditionalFormatting sqref="H57">
    <cfRule type="expression" dxfId="338" priority="524">
      <formula>AND(ISBLANK(H57),ISTEXT($H57))</formula>
    </cfRule>
  </conditionalFormatting>
  <conditionalFormatting sqref="I57">
    <cfRule type="expression" dxfId="337" priority="523">
      <formula>AND(ISBLANK(I57),ISTEXT($H57))</formula>
    </cfRule>
  </conditionalFormatting>
  <conditionalFormatting sqref="J57">
    <cfRule type="expression" dxfId="336" priority="522">
      <formula>AND(ISBLANK(J57),ISTEXT($H57))</formula>
    </cfRule>
  </conditionalFormatting>
  <conditionalFormatting sqref="K57">
    <cfRule type="expression" dxfId="335" priority="521">
      <formula>AND(ISBLANK(K57),ISTEXT($H57))</formula>
    </cfRule>
  </conditionalFormatting>
  <conditionalFormatting sqref="L57">
    <cfRule type="expression" dxfId="334" priority="520">
      <formula>AND(ISBLANK(L57),ISTEXT($H57))</formula>
    </cfRule>
  </conditionalFormatting>
  <conditionalFormatting sqref="E57">
    <cfRule type="expression" dxfId="333" priority="519">
      <formula>NOT(ISBLANK($AR57))</formula>
    </cfRule>
  </conditionalFormatting>
  <conditionalFormatting sqref="F55">
    <cfRule type="expression" dxfId="332" priority="487">
      <formula>NOT(ISBLANK($AR55))</formula>
    </cfRule>
  </conditionalFormatting>
  <conditionalFormatting sqref="G55">
    <cfRule type="expression" dxfId="331" priority="486">
      <formula>AND(ISBLANK(G55),ISTEXT($H55))</formula>
    </cfRule>
  </conditionalFormatting>
  <conditionalFormatting sqref="H55">
    <cfRule type="expression" dxfId="330" priority="485">
      <formula>AND(ISBLANK(H55),ISTEXT($H55))</formula>
    </cfRule>
  </conditionalFormatting>
  <conditionalFormatting sqref="I55">
    <cfRule type="expression" dxfId="329" priority="484">
      <formula>AND(ISBLANK(I55),ISTEXT($H55))</formula>
    </cfRule>
  </conditionalFormatting>
  <conditionalFormatting sqref="J55">
    <cfRule type="expression" dxfId="328" priority="483">
      <formula>AND(ISBLANK(J55),ISTEXT($H55))</formula>
    </cfRule>
  </conditionalFormatting>
  <conditionalFormatting sqref="K55">
    <cfRule type="expression" dxfId="327" priority="482">
      <formula>AND(ISBLANK(K55),ISTEXT($H55))</formula>
    </cfRule>
  </conditionalFormatting>
  <conditionalFormatting sqref="L55">
    <cfRule type="expression" dxfId="326" priority="481">
      <formula>AND(ISBLANK(L55),ISTEXT($H55))</formula>
    </cfRule>
  </conditionalFormatting>
  <conditionalFormatting sqref="E55">
    <cfRule type="expression" dxfId="325" priority="480">
      <formula>NOT(ISBLANK($AR55))</formula>
    </cfRule>
  </conditionalFormatting>
  <conditionalFormatting sqref="F58">
    <cfRule type="expression" dxfId="324" priority="479">
      <formula>NOT(ISBLANK($AR58))</formula>
    </cfRule>
  </conditionalFormatting>
  <conditionalFormatting sqref="G58">
    <cfRule type="expression" dxfId="323" priority="478">
      <formula>AND(ISBLANK(G58),ISTEXT($H58))</formula>
    </cfRule>
  </conditionalFormatting>
  <conditionalFormatting sqref="H58">
    <cfRule type="expression" dxfId="322" priority="477">
      <formula>AND(ISBLANK(H58),ISTEXT($H58))</formula>
    </cfRule>
  </conditionalFormatting>
  <conditionalFormatting sqref="I58">
    <cfRule type="expression" dxfId="321" priority="476">
      <formula>AND(ISBLANK(I58),ISTEXT($H58))</formula>
    </cfRule>
  </conditionalFormatting>
  <conditionalFormatting sqref="J58">
    <cfRule type="expression" dxfId="320" priority="475">
      <formula>AND(ISBLANK(J58),ISTEXT($H58))</formula>
    </cfRule>
  </conditionalFormatting>
  <conditionalFormatting sqref="K58">
    <cfRule type="expression" dxfId="319" priority="474">
      <formula>AND(ISBLANK(K58),ISTEXT($H58))</formula>
    </cfRule>
  </conditionalFormatting>
  <conditionalFormatting sqref="L58">
    <cfRule type="expression" dxfId="318" priority="473">
      <formula>AND(ISBLANK(L58),ISTEXT($H58))</formula>
    </cfRule>
  </conditionalFormatting>
  <conditionalFormatting sqref="E58">
    <cfRule type="expression" dxfId="317" priority="472">
      <formula>NOT(ISBLANK($AR58))</formula>
    </cfRule>
  </conditionalFormatting>
  <conditionalFormatting sqref="F49">
    <cfRule type="expression" dxfId="316" priority="431">
      <formula>NOT(ISBLANK($AR49))</formula>
    </cfRule>
  </conditionalFormatting>
  <conditionalFormatting sqref="G49">
    <cfRule type="expression" dxfId="315" priority="430">
      <formula>AND(ISBLANK(G49),ISTEXT($H49))</formula>
    </cfRule>
  </conditionalFormatting>
  <conditionalFormatting sqref="H49">
    <cfRule type="expression" dxfId="314" priority="429">
      <formula>AND(ISBLANK(H49),ISTEXT($H49))</formula>
    </cfRule>
  </conditionalFormatting>
  <conditionalFormatting sqref="I49">
    <cfRule type="expression" dxfId="313" priority="428">
      <formula>AND(ISBLANK(I49),ISTEXT($H49))</formula>
    </cfRule>
  </conditionalFormatting>
  <conditionalFormatting sqref="J49">
    <cfRule type="expression" dxfId="312" priority="427">
      <formula>AND(ISBLANK(J49),ISTEXT($H49))</formula>
    </cfRule>
  </conditionalFormatting>
  <conditionalFormatting sqref="K49">
    <cfRule type="expression" dxfId="311" priority="426">
      <formula>AND(ISBLANK(K49),ISTEXT($H49))</formula>
    </cfRule>
  </conditionalFormatting>
  <conditionalFormatting sqref="L49">
    <cfRule type="expression" dxfId="310" priority="425">
      <formula>AND(ISBLANK(L49),ISTEXT($H49))</formula>
    </cfRule>
  </conditionalFormatting>
  <conditionalFormatting sqref="E49">
    <cfRule type="expression" dxfId="309" priority="424">
      <formula>NOT(ISBLANK($AR49))</formula>
    </cfRule>
  </conditionalFormatting>
  <conditionalFormatting sqref="F48">
    <cfRule type="expression" dxfId="308" priority="423">
      <formula>NOT(ISBLANK($AR48))</formula>
    </cfRule>
  </conditionalFormatting>
  <conditionalFormatting sqref="G48">
    <cfRule type="expression" dxfId="307" priority="422">
      <formula>AND(ISBLANK(G48),ISTEXT($H48))</formula>
    </cfRule>
  </conditionalFormatting>
  <conditionalFormatting sqref="H48">
    <cfRule type="expression" dxfId="306" priority="421">
      <formula>AND(ISBLANK(H48),ISTEXT($H48))</formula>
    </cfRule>
  </conditionalFormatting>
  <conditionalFormatting sqref="I48">
    <cfRule type="expression" dxfId="305" priority="420">
      <formula>AND(ISBLANK(I48),ISTEXT($H48))</formula>
    </cfRule>
  </conditionalFormatting>
  <conditionalFormatting sqref="J48">
    <cfRule type="expression" dxfId="304" priority="419">
      <formula>AND(ISBLANK(J48),ISTEXT($H48))</formula>
    </cfRule>
  </conditionalFormatting>
  <conditionalFormatting sqref="K48">
    <cfRule type="expression" dxfId="303" priority="418">
      <formula>AND(ISBLANK(K48),ISTEXT($H48))</formula>
    </cfRule>
  </conditionalFormatting>
  <conditionalFormatting sqref="L48">
    <cfRule type="expression" dxfId="302" priority="417">
      <formula>AND(ISBLANK(L48),ISTEXT($H48))</formula>
    </cfRule>
  </conditionalFormatting>
  <conditionalFormatting sqref="E48">
    <cfRule type="expression" dxfId="301" priority="416">
      <formula>NOT(ISBLANK($AR48))</formula>
    </cfRule>
  </conditionalFormatting>
  <conditionalFormatting sqref="G26 I26:K26">
    <cfRule type="expression" dxfId="300" priority="2991">
      <formula>AND(ISBLANK(G26),ISTEXT(#REF!))</formula>
    </cfRule>
  </conditionalFormatting>
  <conditionalFormatting sqref="F60">
    <cfRule type="expression" dxfId="299" priority="407">
      <formula>NOT(ISBLANK($AR60))</formula>
    </cfRule>
  </conditionalFormatting>
  <conditionalFormatting sqref="G60">
    <cfRule type="expression" dxfId="298" priority="406">
      <formula>AND(ISBLANK(G60),ISTEXT($H60))</formula>
    </cfRule>
  </conditionalFormatting>
  <conditionalFormatting sqref="H60">
    <cfRule type="expression" dxfId="297" priority="405">
      <formula>AND(ISBLANK(H60),ISTEXT($H60))</formula>
    </cfRule>
  </conditionalFormatting>
  <conditionalFormatting sqref="J60">
    <cfRule type="expression" dxfId="296" priority="403">
      <formula>AND(ISBLANK(J60),ISTEXT($H60))</formula>
    </cfRule>
  </conditionalFormatting>
  <conditionalFormatting sqref="K60">
    <cfRule type="expression" dxfId="295" priority="402">
      <formula>AND(ISBLANK(K60),ISTEXT($H60))</formula>
    </cfRule>
  </conditionalFormatting>
  <conditionalFormatting sqref="L60">
    <cfRule type="expression" dxfId="294" priority="401">
      <formula>AND(ISBLANK(L60),ISTEXT($H60))</formula>
    </cfRule>
  </conditionalFormatting>
  <conditionalFormatting sqref="E60">
    <cfRule type="expression" dxfId="293" priority="400">
      <formula>NOT(ISBLANK($AR60))</formula>
    </cfRule>
  </conditionalFormatting>
  <conditionalFormatting sqref="F59">
    <cfRule type="expression" dxfId="292" priority="383">
      <formula>NOT(ISBLANK($AR59))</formula>
    </cfRule>
  </conditionalFormatting>
  <conditionalFormatting sqref="G59">
    <cfRule type="expression" dxfId="291" priority="382">
      <formula>AND(ISBLANK(G59),ISTEXT($H59))</formula>
    </cfRule>
  </conditionalFormatting>
  <conditionalFormatting sqref="H59">
    <cfRule type="expression" dxfId="290" priority="381">
      <formula>AND(ISBLANK(H59),ISTEXT($H59))</formula>
    </cfRule>
  </conditionalFormatting>
  <conditionalFormatting sqref="I59">
    <cfRule type="expression" dxfId="289" priority="380">
      <formula>AND(ISBLANK(I59),ISTEXT($H59))</formula>
    </cfRule>
  </conditionalFormatting>
  <conditionalFormatting sqref="J59">
    <cfRule type="expression" dxfId="288" priority="379">
      <formula>AND(ISBLANK(J59),ISTEXT($H59))</formula>
    </cfRule>
  </conditionalFormatting>
  <conditionalFormatting sqref="K59">
    <cfRule type="expression" dxfId="287" priority="378">
      <formula>AND(ISBLANK(K59),ISTEXT($H59))</formula>
    </cfRule>
  </conditionalFormatting>
  <conditionalFormatting sqref="L59">
    <cfRule type="expression" dxfId="286" priority="377">
      <formula>AND(ISBLANK(L59),ISTEXT($H59))</formula>
    </cfRule>
  </conditionalFormatting>
  <conditionalFormatting sqref="E59">
    <cfRule type="expression" dxfId="285" priority="376">
      <formula>NOT(ISBLANK($AR59))</formula>
    </cfRule>
  </conditionalFormatting>
  <conditionalFormatting sqref="I60">
    <cfRule type="expression" dxfId="284" priority="375">
      <formula>AND(ISBLANK(I60),ISTEXT($F60))</formula>
    </cfRule>
  </conditionalFormatting>
  <conditionalFormatting sqref="F61">
    <cfRule type="expression" dxfId="283" priority="374">
      <formula>NOT(ISBLANK($AR61))</formula>
    </cfRule>
  </conditionalFormatting>
  <conditionalFormatting sqref="G61">
    <cfRule type="expression" dxfId="282" priority="373">
      <formula>AND(ISBLANK(G61),ISTEXT($H61))</formula>
    </cfRule>
  </conditionalFormatting>
  <conditionalFormatting sqref="H61">
    <cfRule type="expression" dxfId="281" priority="372">
      <formula>AND(ISBLANK(H61),ISTEXT($H61))</formula>
    </cfRule>
  </conditionalFormatting>
  <conditionalFormatting sqref="J61">
    <cfRule type="expression" dxfId="280" priority="371">
      <formula>AND(ISBLANK(J61),ISTEXT($H61))</formula>
    </cfRule>
  </conditionalFormatting>
  <conditionalFormatting sqref="K61">
    <cfRule type="expression" dxfId="279" priority="370">
      <formula>AND(ISBLANK(K61),ISTEXT($H61))</formula>
    </cfRule>
  </conditionalFormatting>
  <conditionalFormatting sqref="L61">
    <cfRule type="expression" dxfId="278" priority="369">
      <formula>AND(ISBLANK(L61),ISTEXT($H61))</formula>
    </cfRule>
  </conditionalFormatting>
  <conditionalFormatting sqref="E61">
    <cfRule type="expression" dxfId="277" priority="368">
      <formula>NOT(ISBLANK($AR61))</formula>
    </cfRule>
  </conditionalFormatting>
  <conditionalFormatting sqref="I61">
    <cfRule type="expression" dxfId="276" priority="367">
      <formula>AND(ISBLANK(I61),ISTEXT($F61))</formula>
    </cfRule>
  </conditionalFormatting>
  <conditionalFormatting sqref="D28">
    <cfRule type="expression" dxfId="275" priority="354">
      <formula>NOT(ISBLANK($AQ28))</formula>
    </cfRule>
  </conditionalFormatting>
  <conditionalFormatting sqref="G28:I28">
    <cfRule type="expression" dxfId="274" priority="353">
      <formula>AND(ISBLANK(G28),ISTEXT($G28))</formula>
    </cfRule>
  </conditionalFormatting>
  <conditionalFormatting sqref="J28">
    <cfRule type="expression" dxfId="273" priority="352">
      <formula>AND(ISBLANK(J28),ISTEXT($G28))</formula>
    </cfRule>
  </conditionalFormatting>
  <conditionalFormatting sqref="K28">
    <cfRule type="expression" dxfId="272" priority="351">
      <formula>AND(ISBLANK(K28),ISTEXT($G28))</formula>
    </cfRule>
  </conditionalFormatting>
  <conditionalFormatting sqref="F62">
    <cfRule type="expression" dxfId="271" priority="350">
      <formula>NOT(ISBLANK($AR62))</formula>
    </cfRule>
  </conditionalFormatting>
  <conditionalFormatting sqref="G62">
    <cfRule type="expression" dxfId="270" priority="349">
      <formula>AND(ISBLANK(G62),ISTEXT($H62))</formula>
    </cfRule>
  </conditionalFormatting>
  <conditionalFormatting sqref="H62">
    <cfRule type="expression" dxfId="269" priority="348">
      <formula>AND(ISBLANK(H62),ISTEXT($H62))</formula>
    </cfRule>
  </conditionalFormatting>
  <conditionalFormatting sqref="J62">
    <cfRule type="expression" dxfId="268" priority="347">
      <formula>AND(ISBLANK(J62),ISTEXT($H62))</formula>
    </cfRule>
  </conditionalFormatting>
  <conditionalFormatting sqref="K62">
    <cfRule type="expression" dxfId="267" priority="346">
      <formula>AND(ISBLANK(K62),ISTEXT($H62))</formula>
    </cfRule>
  </conditionalFormatting>
  <conditionalFormatting sqref="L62">
    <cfRule type="expression" dxfId="266" priority="345">
      <formula>AND(ISBLANK(L62),ISTEXT($H62))</formula>
    </cfRule>
  </conditionalFormatting>
  <conditionalFormatting sqref="E62">
    <cfRule type="expression" dxfId="265" priority="344">
      <formula>NOT(ISBLANK($AR62))</formula>
    </cfRule>
  </conditionalFormatting>
  <conditionalFormatting sqref="I62">
    <cfRule type="expression" dxfId="264" priority="343">
      <formula>AND(ISBLANK(I62),ISTEXT($F62))</formula>
    </cfRule>
  </conditionalFormatting>
  <conditionalFormatting sqref="F63">
    <cfRule type="expression" dxfId="263" priority="342">
      <formula>NOT(ISBLANK($AR63))</formula>
    </cfRule>
  </conditionalFormatting>
  <conditionalFormatting sqref="G63">
    <cfRule type="expression" dxfId="262" priority="341">
      <formula>AND(ISBLANK(G63),ISTEXT($H63))</formula>
    </cfRule>
  </conditionalFormatting>
  <conditionalFormatting sqref="H63">
    <cfRule type="expression" dxfId="261" priority="340">
      <formula>AND(ISBLANK(H63),ISTEXT($H63))</formula>
    </cfRule>
  </conditionalFormatting>
  <conditionalFormatting sqref="J63">
    <cfRule type="expression" dxfId="260" priority="339">
      <formula>AND(ISBLANK(J63),ISTEXT($H63))</formula>
    </cfRule>
  </conditionalFormatting>
  <conditionalFormatting sqref="K63">
    <cfRule type="expression" dxfId="259" priority="338">
      <formula>AND(ISBLANK(K63),ISTEXT($H63))</formula>
    </cfRule>
  </conditionalFormatting>
  <conditionalFormatting sqref="L63">
    <cfRule type="expression" dxfId="258" priority="337">
      <formula>AND(ISBLANK(L63),ISTEXT($H63))</formula>
    </cfRule>
  </conditionalFormatting>
  <conditionalFormatting sqref="E63">
    <cfRule type="expression" dxfId="257" priority="336">
      <formula>NOT(ISBLANK($AR63))</formula>
    </cfRule>
  </conditionalFormatting>
  <conditionalFormatting sqref="I63">
    <cfRule type="expression" dxfId="256" priority="335">
      <formula>AND(ISBLANK(I63),ISTEXT($F63))</formula>
    </cfRule>
  </conditionalFormatting>
  <conditionalFormatting sqref="F64">
    <cfRule type="expression" dxfId="255" priority="334">
      <formula>NOT(ISBLANK($AR64))</formula>
    </cfRule>
  </conditionalFormatting>
  <conditionalFormatting sqref="G64">
    <cfRule type="expression" dxfId="254" priority="333">
      <formula>AND(ISBLANK(G64),ISTEXT($H64))</formula>
    </cfRule>
  </conditionalFormatting>
  <conditionalFormatting sqref="H64">
    <cfRule type="expression" dxfId="253" priority="332">
      <formula>AND(ISBLANK(H64),ISTEXT($H64))</formula>
    </cfRule>
  </conditionalFormatting>
  <conditionalFormatting sqref="J64">
    <cfRule type="expression" dxfId="252" priority="331">
      <formula>AND(ISBLANK(J64),ISTEXT($H64))</formula>
    </cfRule>
  </conditionalFormatting>
  <conditionalFormatting sqref="K64">
    <cfRule type="expression" dxfId="251" priority="330">
      <formula>AND(ISBLANK(K64),ISTEXT($H64))</formula>
    </cfRule>
  </conditionalFormatting>
  <conditionalFormatting sqref="L64">
    <cfRule type="expression" dxfId="250" priority="329">
      <formula>AND(ISBLANK(L64),ISTEXT($H64))</formula>
    </cfRule>
  </conditionalFormatting>
  <conditionalFormatting sqref="E64">
    <cfRule type="expression" dxfId="249" priority="328">
      <formula>NOT(ISBLANK($AR64))</formula>
    </cfRule>
  </conditionalFormatting>
  <conditionalFormatting sqref="I64">
    <cfRule type="expression" dxfId="248" priority="327">
      <formula>AND(ISBLANK(I64),ISTEXT($F64))</formula>
    </cfRule>
  </conditionalFormatting>
  <conditionalFormatting sqref="F65">
    <cfRule type="expression" dxfId="247" priority="276">
      <formula>NOT(ISBLANK($AR65))</formula>
    </cfRule>
  </conditionalFormatting>
  <conditionalFormatting sqref="G65">
    <cfRule type="expression" dxfId="246" priority="275">
      <formula>AND(ISBLANK(G65),ISTEXT($H65))</formula>
    </cfRule>
  </conditionalFormatting>
  <conditionalFormatting sqref="H65">
    <cfRule type="expression" dxfId="245" priority="274">
      <formula>AND(ISBLANK(H65),ISTEXT($H65))</formula>
    </cfRule>
  </conditionalFormatting>
  <conditionalFormatting sqref="J65">
    <cfRule type="expression" dxfId="244" priority="273">
      <formula>AND(ISBLANK(J65),ISTEXT($H65))</formula>
    </cfRule>
  </conditionalFormatting>
  <conditionalFormatting sqref="K65">
    <cfRule type="expression" dxfId="243" priority="272">
      <formula>AND(ISBLANK(K65),ISTEXT($H65))</formula>
    </cfRule>
  </conditionalFormatting>
  <conditionalFormatting sqref="L65">
    <cfRule type="expression" dxfId="242" priority="271">
      <formula>AND(ISBLANK(L65),ISTEXT($H65))</formula>
    </cfRule>
  </conditionalFormatting>
  <conditionalFormatting sqref="E65">
    <cfRule type="expression" dxfId="241" priority="270">
      <formula>NOT(ISBLANK($AR65))</formula>
    </cfRule>
  </conditionalFormatting>
  <conditionalFormatting sqref="I65">
    <cfRule type="expression" dxfId="240" priority="269">
      <formula>AND(ISBLANK(I65),ISTEXT($F65))</formula>
    </cfRule>
  </conditionalFormatting>
  <conditionalFormatting sqref="F66">
    <cfRule type="expression" dxfId="239" priority="268">
      <formula>NOT(ISBLANK($AR66))</formula>
    </cfRule>
  </conditionalFormatting>
  <conditionalFormatting sqref="G66">
    <cfRule type="expression" dxfId="238" priority="267">
      <formula>AND(ISBLANK(G66),ISTEXT($H66))</formula>
    </cfRule>
  </conditionalFormatting>
  <conditionalFormatting sqref="H66">
    <cfRule type="expression" dxfId="237" priority="266">
      <formula>AND(ISBLANK(H66),ISTEXT($H66))</formula>
    </cfRule>
  </conditionalFormatting>
  <conditionalFormatting sqref="J66">
    <cfRule type="expression" dxfId="236" priority="265">
      <formula>AND(ISBLANK(J66),ISTEXT($H66))</formula>
    </cfRule>
  </conditionalFormatting>
  <conditionalFormatting sqref="K66">
    <cfRule type="expression" dxfId="235" priority="264">
      <formula>AND(ISBLANK(K66),ISTEXT($H66))</formula>
    </cfRule>
  </conditionalFormatting>
  <conditionalFormatting sqref="L66">
    <cfRule type="expression" dxfId="234" priority="263">
      <formula>AND(ISBLANK(L66),ISTEXT($H66))</formula>
    </cfRule>
  </conditionalFormatting>
  <conditionalFormatting sqref="E66">
    <cfRule type="expression" dxfId="233" priority="262">
      <formula>NOT(ISBLANK($AR66))</formula>
    </cfRule>
  </conditionalFormatting>
  <conditionalFormatting sqref="I66">
    <cfRule type="expression" dxfId="232" priority="261">
      <formula>AND(ISBLANK(I66),ISTEXT($F66))</formula>
    </cfRule>
  </conditionalFormatting>
  <conditionalFormatting sqref="F45">
    <cfRule type="expression" dxfId="231" priority="252">
      <formula>NOT(ISBLANK($AR45))</formula>
    </cfRule>
  </conditionalFormatting>
  <conditionalFormatting sqref="G45">
    <cfRule type="expression" dxfId="230" priority="251">
      <formula>AND(ISBLANK(G45),ISTEXT($H45))</formula>
    </cfRule>
  </conditionalFormatting>
  <conditionalFormatting sqref="H45">
    <cfRule type="expression" dxfId="229" priority="250">
      <formula>AND(ISBLANK(H45),ISTEXT($H45))</formula>
    </cfRule>
  </conditionalFormatting>
  <conditionalFormatting sqref="I45">
    <cfRule type="expression" dxfId="228" priority="249">
      <formula>AND(ISBLANK(I45),ISTEXT($H45))</formula>
    </cfRule>
  </conditionalFormatting>
  <conditionalFormatting sqref="J45">
    <cfRule type="expression" dxfId="227" priority="248">
      <formula>AND(ISBLANK(J45),ISTEXT($H45))</formula>
    </cfRule>
  </conditionalFormatting>
  <conditionalFormatting sqref="K45">
    <cfRule type="expression" dxfId="226" priority="247">
      <formula>AND(ISBLANK(K45),ISTEXT($H45))</formula>
    </cfRule>
  </conditionalFormatting>
  <conditionalFormatting sqref="L45">
    <cfRule type="expression" dxfId="225" priority="246">
      <formula>AND(ISBLANK(L45),ISTEXT($H45))</formula>
    </cfRule>
  </conditionalFormatting>
  <conditionalFormatting sqref="E45">
    <cfRule type="expression" dxfId="224" priority="245">
      <formula>NOT(ISBLANK($AR45))</formula>
    </cfRule>
  </conditionalFormatting>
  <conditionalFormatting sqref="F67">
    <cfRule type="expression" dxfId="223" priority="244">
      <formula>NOT(ISBLANK($AR67))</formula>
    </cfRule>
  </conditionalFormatting>
  <conditionalFormatting sqref="G67">
    <cfRule type="expression" dxfId="222" priority="243">
      <formula>AND(ISBLANK(G67),ISTEXT($H67))</formula>
    </cfRule>
  </conditionalFormatting>
  <conditionalFormatting sqref="H67">
    <cfRule type="expression" dxfId="221" priority="242">
      <formula>AND(ISBLANK(H67),ISTEXT($H67))</formula>
    </cfRule>
  </conditionalFormatting>
  <conditionalFormatting sqref="J67">
    <cfRule type="expression" dxfId="220" priority="241">
      <formula>AND(ISBLANK(J67),ISTEXT($H67))</formula>
    </cfRule>
  </conditionalFormatting>
  <conditionalFormatting sqref="K67">
    <cfRule type="expression" dxfId="219" priority="240">
      <formula>AND(ISBLANK(K67),ISTEXT($H67))</formula>
    </cfRule>
  </conditionalFormatting>
  <conditionalFormatting sqref="L67">
    <cfRule type="expression" dxfId="218" priority="239">
      <formula>AND(ISBLANK(L67),ISTEXT($H67))</formula>
    </cfRule>
  </conditionalFormatting>
  <conditionalFormatting sqref="E67">
    <cfRule type="expression" dxfId="217" priority="238">
      <formula>NOT(ISBLANK($AR67))</formula>
    </cfRule>
  </conditionalFormatting>
  <conditionalFormatting sqref="I67">
    <cfRule type="expression" dxfId="216" priority="237">
      <formula>AND(ISBLANK(I67),ISTEXT($F67))</formula>
    </cfRule>
  </conditionalFormatting>
  <conditionalFormatting sqref="F68">
    <cfRule type="expression" dxfId="215" priority="228">
      <formula>NOT(ISBLANK($AR68))</formula>
    </cfRule>
  </conditionalFormatting>
  <conditionalFormatting sqref="G68">
    <cfRule type="expression" dxfId="214" priority="227">
      <formula>AND(ISBLANK(G68),ISTEXT($H68))</formula>
    </cfRule>
  </conditionalFormatting>
  <conditionalFormatting sqref="H68">
    <cfRule type="expression" dxfId="213" priority="226">
      <formula>AND(ISBLANK(H68),ISTEXT($H68))</formula>
    </cfRule>
  </conditionalFormatting>
  <conditionalFormatting sqref="J68">
    <cfRule type="expression" dxfId="212" priority="225">
      <formula>AND(ISBLANK(J68),ISTEXT($H68))</formula>
    </cfRule>
  </conditionalFormatting>
  <conditionalFormatting sqref="K68">
    <cfRule type="expression" dxfId="211" priority="224">
      <formula>AND(ISBLANK(K68),ISTEXT($H68))</formula>
    </cfRule>
  </conditionalFormatting>
  <conditionalFormatting sqref="L68">
    <cfRule type="expression" dxfId="210" priority="223">
      <formula>AND(ISBLANK(L68),ISTEXT($H68))</formula>
    </cfRule>
  </conditionalFormatting>
  <conditionalFormatting sqref="E68">
    <cfRule type="expression" dxfId="209" priority="222">
      <formula>NOT(ISBLANK($AR68))</formula>
    </cfRule>
  </conditionalFormatting>
  <conditionalFormatting sqref="I68">
    <cfRule type="expression" dxfId="208" priority="221">
      <formula>AND(ISBLANK(I68),ISTEXT($F68))</formula>
    </cfRule>
  </conditionalFormatting>
  <conditionalFormatting sqref="F69">
    <cfRule type="expression" dxfId="207" priority="220">
      <formula>NOT(ISBLANK($AR69))</formula>
    </cfRule>
  </conditionalFormatting>
  <conditionalFormatting sqref="G69">
    <cfRule type="expression" dxfId="206" priority="219">
      <formula>AND(ISBLANK(G69),ISTEXT($H69))</formula>
    </cfRule>
  </conditionalFormatting>
  <conditionalFormatting sqref="H69">
    <cfRule type="expression" dxfId="205" priority="218">
      <formula>AND(ISBLANK(H69),ISTEXT($H69))</formula>
    </cfRule>
  </conditionalFormatting>
  <conditionalFormatting sqref="J69">
    <cfRule type="expression" dxfId="204" priority="217">
      <formula>AND(ISBLANK(J69),ISTEXT($H69))</formula>
    </cfRule>
  </conditionalFormatting>
  <conditionalFormatting sqref="K69">
    <cfRule type="expression" dxfId="203" priority="216">
      <formula>AND(ISBLANK(K69),ISTEXT($H69))</formula>
    </cfRule>
  </conditionalFormatting>
  <conditionalFormatting sqref="L69">
    <cfRule type="expression" dxfId="202" priority="215">
      <formula>AND(ISBLANK(L69),ISTEXT($H69))</formula>
    </cfRule>
  </conditionalFormatting>
  <conditionalFormatting sqref="E69">
    <cfRule type="expression" dxfId="201" priority="214">
      <formula>NOT(ISBLANK($AR69))</formula>
    </cfRule>
  </conditionalFormatting>
  <conditionalFormatting sqref="I69">
    <cfRule type="expression" dxfId="200" priority="213">
      <formula>AND(ISBLANK(I69),ISTEXT($F69))</formula>
    </cfRule>
  </conditionalFormatting>
  <conditionalFormatting sqref="F73">
    <cfRule type="expression" dxfId="199" priority="212">
      <formula>NOT(ISBLANK($AR73))</formula>
    </cfRule>
  </conditionalFormatting>
  <conditionalFormatting sqref="G73">
    <cfRule type="expression" dxfId="198" priority="211">
      <formula>AND(ISBLANK(G73),ISTEXT($H73))</formula>
    </cfRule>
  </conditionalFormatting>
  <conditionalFormatting sqref="H73">
    <cfRule type="expression" dxfId="197" priority="210">
      <formula>AND(ISBLANK(H73),ISTEXT($H73))</formula>
    </cfRule>
  </conditionalFormatting>
  <conditionalFormatting sqref="J73">
    <cfRule type="expression" dxfId="196" priority="209">
      <formula>AND(ISBLANK(J73),ISTEXT($H73))</formula>
    </cfRule>
  </conditionalFormatting>
  <conditionalFormatting sqref="K73">
    <cfRule type="expression" dxfId="195" priority="208">
      <formula>AND(ISBLANK(K73),ISTEXT($H73))</formula>
    </cfRule>
  </conditionalFormatting>
  <conditionalFormatting sqref="L73">
    <cfRule type="expression" dxfId="194" priority="207">
      <formula>AND(ISBLANK(L73),ISTEXT($H73))</formula>
    </cfRule>
  </conditionalFormatting>
  <conditionalFormatting sqref="E73">
    <cfRule type="expression" dxfId="193" priority="206">
      <formula>NOT(ISBLANK($AR73))</formula>
    </cfRule>
  </conditionalFormatting>
  <conditionalFormatting sqref="I73">
    <cfRule type="expression" dxfId="192" priority="205">
      <formula>AND(ISBLANK(I73),ISTEXT($F73))</formula>
    </cfRule>
  </conditionalFormatting>
  <conditionalFormatting sqref="F70">
    <cfRule type="expression" dxfId="191" priority="204">
      <formula>NOT(ISBLANK($AR70))</formula>
    </cfRule>
  </conditionalFormatting>
  <conditionalFormatting sqref="G70">
    <cfRule type="expression" dxfId="190" priority="203">
      <formula>AND(ISBLANK(G70),ISTEXT($H70))</formula>
    </cfRule>
  </conditionalFormatting>
  <conditionalFormatting sqref="H70">
    <cfRule type="expression" dxfId="189" priority="202">
      <formula>AND(ISBLANK(H70),ISTEXT($H70))</formula>
    </cfRule>
  </conditionalFormatting>
  <conditionalFormatting sqref="J70">
    <cfRule type="expression" dxfId="188" priority="201">
      <formula>AND(ISBLANK(J70),ISTEXT($H70))</formula>
    </cfRule>
  </conditionalFormatting>
  <conditionalFormatting sqref="K70">
    <cfRule type="expression" dxfId="187" priority="200">
      <formula>AND(ISBLANK(K70),ISTEXT($H70))</formula>
    </cfRule>
  </conditionalFormatting>
  <conditionalFormatting sqref="L70">
    <cfRule type="expression" dxfId="186" priority="199">
      <formula>AND(ISBLANK(L70),ISTEXT($H70))</formula>
    </cfRule>
  </conditionalFormatting>
  <conditionalFormatting sqref="E70">
    <cfRule type="expression" dxfId="185" priority="198">
      <formula>NOT(ISBLANK($AR70))</formula>
    </cfRule>
  </conditionalFormatting>
  <conditionalFormatting sqref="I70">
    <cfRule type="expression" dxfId="184" priority="197">
      <formula>AND(ISBLANK(I70),ISTEXT($F70))</formula>
    </cfRule>
  </conditionalFormatting>
  <conditionalFormatting sqref="F71">
    <cfRule type="expression" dxfId="183" priority="196">
      <formula>NOT(ISBLANK($AR71))</formula>
    </cfRule>
  </conditionalFormatting>
  <conditionalFormatting sqref="G71">
    <cfRule type="expression" dxfId="182" priority="195">
      <formula>AND(ISBLANK(G71),ISTEXT($H71))</formula>
    </cfRule>
  </conditionalFormatting>
  <conditionalFormatting sqref="H71">
    <cfRule type="expression" dxfId="181" priority="194">
      <formula>AND(ISBLANK(H71),ISTEXT($H71))</formula>
    </cfRule>
  </conditionalFormatting>
  <conditionalFormatting sqref="J71">
    <cfRule type="expression" dxfId="180" priority="193">
      <formula>AND(ISBLANK(J71),ISTEXT($H71))</formula>
    </cfRule>
  </conditionalFormatting>
  <conditionalFormatting sqref="K71">
    <cfRule type="expression" dxfId="179" priority="192">
      <formula>AND(ISBLANK(K71),ISTEXT($H71))</formula>
    </cfRule>
  </conditionalFormatting>
  <conditionalFormatting sqref="L71">
    <cfRule type="expression" dxfId="178" priority="191">
      <formula>AND(ISBLANK(L71),ISTEXT($H71))</formula>
    </cfRule>
  </conditionalFormatting>
  <conditionalFormatting sqref="E71">
    <cfRule type="expression" dxfId="177" priority="190">
      <formula>NOT(ISBLANK($AR71))</formula>
    </cfRule>
  </conditionalFormatting>
  <conditionalFormatting sqref="I71">
    <cfRule type="expression" dxfId="176" priority="189">
      <formula>AND(ISBLANK(I71),ISTEXT($F71))</formula>
    </cfRule>
  </conditionalFormatting>
  <conditionalFormatting sqref="F72">
    <cfRule type="expression" dxfId="175" priority="188">
      <formula>NOT(ISBLANK($AR72))</formula>
    </cfRule>
  </conditionalFormatting>
  <conditionalFormatting sqref="G72">
    <cfRule type="expression" dxfId="174" priority="187">
      <formula>AND(ISBLANK(G72),ISTEXT($H72))</formula>
    </cfRule>
  </conditionalFormatting>
  <conditionalFormatting sqref="H72">
    <cfRule type="expression" dxfId="173" priority="186">
      <formula>AND(ISBLANK(H72),ISTEXT($H72))</formula>
    </cfRule>
  </conditionalFormatting>
  <conditionalFormatting sqref="J72">
    <cfRule type="expression" dxfId="172" priority="185">
      <formula>AND(ISBLANK(J72),ISTEXT($H72))</formula>
    </cfRule>
  </conditionalFormatting>
  <conditionalFormatting sqref="K72">
    <cfRule type="expression" dxfId="171" priority="184">
      <formula>AND(ISBLANK(K72),ISTEXT($H72))</formula>
    </cfRule>
  </conditionalFormatting>
  <conditionalFormatting sqref="L72">
    <cfRule type="expression" dxfId="170" priority="183">
      <formula>AND(ISBLANK(L72),ISTEXT($H72))</formula>
    </cfRule>
  </conditionalFormatting>
  <conditionalFormatting sqref="E72">
    <cfRule type="expression" dxfId="169" priority="182">
      <formula>NOT(ISBLANK($AR72))</formula>
    </cfRule>
  </conditionalFormatting>
  <conditionalFormatting sqref="I72">
    <cfRule type="expression" dxfId="168" priority="181">
      <formula>AND(ISBLANK(I72),ISTEXT($F72))</formula>
    </cfRule>
  </conditionalFormatting>
  <conditionalFormatting sqref="F74">
    <cfRule type="expression" dxfId="167" priority="180">
      <formula>NOT(ISBLANK($AR74))</formula>
    </cfRule>
  </conditionalFormatting>
  <conditionalFormatting sqref="G74">
    <cfRule type="expression" dxfId="166" priority="179">
      <formula>AND(ISBLANK(G74),ISTEXT($H74))</formula>
    </cfRule>
  </conditionalFormatting>
  <conditionalFormatting sqref="H74">
    <cfRule type="expression" dxfId="165" priority="178">
      <formula>AND(ISBLANK(H74),ISTEXT($H74))</formula>
    </cfRule>
  </conditionalFormatting>
  <conditionalFormatting sqref="J74">
    <cfRule type="expression" dxfId="164" priority="177">
      <formula>AND(ISBLANK(J74),ISTEXT($H74))</formula>
    </cfRule>
  </conditionalFormatting>
  <conditionalFormatting sqref="K74">
    <cfRule type="expression" dxfId="163" priority="176">
      <formula>AND(ISBLANK(K74),ISTEXT($H74))</formula>
    </cfRule>
  </conditionalFormatting>
  <conditionalFormatting sqref="L74">
    <cfRule type="expression" dxfId="162" priority="175">
      <formula>AND(ISBLANK(L74),ISTEXT($H74))</formula>
    </cfRule>
  </conditionalFormatting>
  <conditionalFormatting sqref="E74">
    <cfRule type="expression" dxfId="161" priority="174">
      <formula>NOT(ISBLANK($AR74))</formula>
    </cfRule>
  </conditionalFormatting>
  <conditionalFormatting sqref="I74">
    <cfRule type="expression" dxfId="160" priority="173">
      <formula>AND(ISBLANK(I74),ISTEXT($F74))</formula>
    </cfRule>
  </conditionalFormatting>
  <conditionalFormatting sqref="F75">
    <cfRule type="expression" dxfId="159" priority="164">
      <formula>NOT(ISBLANK($AR75))</formula>
    </cfRule>
  </conditionalFormatting>
  <conditionalFormatting sqref="G75">
    <cfRule type="expression" dxfId="158" priority="163">
      <formula>AND(ISBLANK(G75),ISTEXT($H75))</formula>
    </cfRule>
  </conditionalFormatting>
  <conditionalFormatting sqref="H75">
    <cfRule type="expression" dxfId="157" priority="162">
      <formula>AND(ISBLANK(H75),ISTEXT($H75))</formula>
    </cfRule>
  </conditionalFormatting>
  <conditionalFormatting sqref="J75">
    <cfRule type="expression" dxfId="156" priority="161">
      <formula>AND(ISBLANK(J75),ISTEXT($H75))</formula>
    </cfRule>
  </conditionalFormatting>
  <conditionalFormatting sqref="K75">
    <cfRule type="expression" dxfId="155" priority="160">
      <formula>AND(ISBLANK(K75),ISTEXT($H75))</formula>
    </cfRule>
  </conditionalFormatting>
  <conditionalFormatting sqref="L75">
    <cfRule type="expression" dxfId="154" priority="159">
      <formula>AND(ISBLANK(L75),ISTEXT($H75))</formula>
    </cfRule>
  </conditionalFormatting>
  <conditionalFormatting sqref="E75">
    <cfRule type="expression" dxfId="153" priority="158">
      <formula>NOT(ISBLANK($AR75))</formula>
    </cfRule>
  </conditionalFormatting>
  <conditionalFormatting sqref="I75">
    <cfRule type="expression" dxfId="152" priority="157">
      <formula>AND(ISBLANK(I75),ISTEXT($F75))</formula>
    </cfRule>
  </conditionalFormatting>
  <conditionalFormatting sqref="F76">
    <cfRule type="expression" dxfId="151" priority="156">
      <formula>NOT(ISBLANK($AR76))</formula>
    </cfRule>
  </conditionalFormatting>
  <conditionalFormatting sqref="G76">
    <cfRule type="expression" dxfId="150" priority="155">
      <formula>AND(ISBLANK(G76),ISTEXT($H76))</formula>
    </cfRule>
  </conditionalFormatting>
  <conditionalFormatting sqref="H76">
    <cfRule type="expression" dxfId="149" priority="154">
      <formula>AND(ISBLANK(H76),ISTEXT($H76))</formula>
    </cfRule>
  </conditionalFormatting>
  <conditionalFormatting sqref="J76">
    <cfRule type="expression" dxfId="148" priority="153">
      <formula>AND(ISBLANK(J76),ISTEXT($H76))</formula>
    </cfRule>
  </conditionalFormatting>
  <conditionalFormatting sqref="K76">
    <cfRule type="expression" dxfId="147" priority="152">
      <formula>AND(ISBLANK(K76),ISTEXT($H76))</formula>
    </cfRule>
  </conditionalFormatting>
  <conditionalFormatting sqref="L76">
    <cfRule type="expression" dxfId="146" priority="151">
      <formula>AND(ISBLANK(L76),ISTEXT($H76))</formula>
    </cfRule>
  </conditionalFormatting>
  <conditionalFormatting sqref="E76">
    <cfRule type="expression" dxfId="145" priority="150">
      <formula>NOT(ISBLANK($AR76))</formula>
    </cfRule>
  </conditionalFormatting>
  <conditionalFormatting sqref="I76">
    <cfRule type="expression" dxfId="144" priority="149">
      <formula>AND(ISBLANK(I76),ISTEXT($F76))</formula>
    </cfRule>
  </conditionalFormatting>
  <conditionalFormatting sqref="F77">
    <cfRule type="expression" dxfId="143" priority="148">
      <formula>NOT(ISBLANK($AR77))</formula>
    </cfRule>
  </conditionalFormatting>
  <conditionalFormatting sqref="G77">
    <cfRule type="expression" dxfId="142" priority="147">
      <formula>AND(ISBLANK(G77),ISTEXT($H77))</formula>
    </cfRule>
  </conditionalFormatting>
  <conditionalFormatting sqref="H77">
    <cfRule type="expression" dxfId="141" priority="146">
      <formula>AND(ISBLANK(H77),ISTEXT($H77))</formula>
    </cfRule>
  </conditionalFormatting>
  <conditionalFormatting sqref="J77">
    <cfRule type="expression" dxfId="140" priority="145">
      <formula>AND(ISBLANK(J77),ISTEXT($H77))</formula>
    </cfRule>
  </conditionalFormatting>
  <conditionalFormatting sqref="K77">
    <cfRule type="expression" dxfId="139" priority="144">
      <formula>AND(ISBLANK(K77),ISTEXT($H77))</formula>
    </cfRule>
  </conditionalFormatting>
  <conditionalFormatting sqref="L77">
    <cfRule type="expression" dxfId="138" priority="143">
      <formula>AND(ISBLANK(L77),ISTEXT($H77))</formula>
    </cfRule>
  </conditionalFormatting>
  <conditionalFormatting sqref="E77">
    <cfRule type="expression" dxfId="137" priority="142">
      <formula>NOT(ISBLANK($AR77))</formula>
    </cfRule>
  </conditionalFormatting>
  <conditionalFormatting sqref="I77">
    <cfRule type="expression" dxfId="136" priority="141">
      <formula>AND(ISBLANK(I77),ISTEXT($F77))</formula>
    </cfRule>
  </conditionalFormatting>
  <conditionalFormatting sqref="F78">
    <cfRule type="expression" dxfId="135" priority="140">
      <formula>NOT(ISBLANK($AR78))</formula>
    </cfRule>
  </conditionalFormatting>
  <conditionalFormatting sqref="G78">
    <cfRule type="expression" dxfId="134" priority="139">
      <formula>AND(ISBLANK(G78),ISTEXT($H78))</formula>
    </cfRule>
  </conditionalFormatting>
  <conditionalFormatting sqref="H78">
    <cfRule type="expression" dxfId="133" priority="138">
      <formula>AND(ISBLANK(H78),ISTEXT($H78))</formula>
    </cfRule>
  </conditionalFormatting>
  <conditionalFormatting sqref="J78">
    <cfRule type="expression" dxfId="132" priority="137">
      <formula>AND(ISBLANK(J78),ISTEXT($H78))</formula>
    </cfRule>
  </conditionalFormatting>
  <conditionalFormatting sqref="K78">
    <cfRule type="expression" dxfId="131" priority="136">
      <formula>AND(ISBLANK(K78),ISTEXT($H78))</formula>
    </cfRule>
  </conditionalFormatting>
  <conditionalFormatting sqref="L78">
    <cfRule type="expression" dxfId="130" priority="135">
      <formula>AND(ISBLANK(L78),ISTEXT($H78))</formula>
    </cfRule>
  </conditionalFormatting>
  <conditionalFormatting sqref="E78">
    <cfRule type="expression" dxfId="129" priority="134">
      <formula>NOT(ISBLANK($AR78))</formula>
    </cfRule>
  </conditionalFormatting>
  <conditionalFormatting sqref="I78">
    <cfRule type="expression" dxfId="128" priority="133">
      <formula>AND(ISBLANK(I78),ISTEXT($F78))</formula>
    </cfRule>
  </conditionalFormatting>
  <conditionalFormatting sqref="F79">
    <cfRule type="expression" dxfId="127" priority="132">
      <formula>NOT(ISBLANK($AR79))</formula>
    </cfRule>
  </conditionalFormatting>
  <conditionalFormatting sqref="G79">
    <cfRule type="expression" dxfId="126" priority="131">
      <formula>AND(ISBLANK(G79),ISTEXT($H79))</formula>
    </cfRule>
  </conditionalFormatting>
  <conditionalFormatting sqref="H79">
    <cfRule type="expression" dxfId="125" priority="130">
      <formula>AND(ISBLANK(H79),ISTEXT($H79))</formula>
    </cfRule>
  </conditionalFormatting>
  <conditionalFormatting sqref="J79">
    <cfRule type="expression" dxfId="124" priority="129">
      <formula>AND(ISBLANK(J79),ISTEXT($H79))</formula>
    </cfRule>
  </conditionalFormatting>
  <conditionalFormatting sqref="K79">
    <cfRule type="expression" dxfId="123" priority="128">
      <formula>AND(ISBLANK(K79),ISTEXT($H79))</formula>
    </cfRule>
  </conditionalFormatting>
  <conditionalFormatting sqref="L79">
    <cfRule type="expression" dxfId="122" priority="127">
      <formula>AND(ISBLANK(L79),ISTEXT($H79))</formula>
    </cfRule>
  </conditionalFormatting>
  <conditionalFormatting sqref="E79">
    <cfRule type="expression" dxfId="121" priority="126">
      <formula>NOT(ISBLANK($AR79))</formula>
    </cfRule>
  </conditionalFormatting>
  <conditionalFormatting sqref="I79">
    <cfRule type="expression" dxfId="120" priority="125">
      <formula>AND(ISBLANK(I79),ISTEXT($F79))</formula>
    </cfRule>
  </conditionalFormatting>
  <conditionalFormatting sqref="F80">
    <cfRule type="expression" dxfId="119" priority="124">
      <formula>NOT(ISBLANK($AR80))</formula>
    </cfRule>
  </conditionalFormatting>
  <conditionalFormatting sqref="G80">
    <cfRule type="expression" dxfId="118" priority="123">
      <formula>AND(ISBLANK(G80),ISTEXT($H80))</formula>
    </cfRule>
  </conditionalFormatting>
  <conditionalFormatting sqref="H80">
    <cfRule type="expression" dxfId="117" priority="122">
      <formula>AND(ISBLANK(H80),ISTEXT($H80))</formula>
    </cfRule>
  </conditionalFormatting>
  <conditionalFormatting sqref="J80">
    <cfRule type="expression" dxfId="116" priority="121">
      <formula>AND(ISBLANK(J80),ISTEXT($H80))</formula>
    </cfRule>
  </conditionalFormatting>
  <conditionalFormatting sqref="K80">
    <cfRule type="expression" dxfId="115" priority="120">
      <formula>AND(ISBLANK(K80),ISTEXT($H80))</formula>
    </cfRule>
  </conditionalFormatting>
  <conditionalFormatting sqref="L80">
    <cfRule type="expression" dxfId="114" priority="119">
      <formula>AND(ISBLANK(L80),ISTEXT($H80))</formula>
    </cfRule>
  </conditionalFormatting>
  <conditionalFormatting sqref="E80">
    <cfRule type="expression" dxfId="113" priority="118">
      <formula>NOT(ISBLANK($AR80))</formula>
    </cfRule>
  </conditionalFormatting>
  <conditionalFormatting sqref="I80">
    <cfRule type="expression" dxfId="112" priority="117">
      <formula>AND(ISBLANK(I80),ISTEXT($F80))</formula>
    </cfRule>
  </conditionalFormatting>
  <conditionalFormatting sqref="F81">
    <cfRule type="expression" dxfId="111" priority="116">
      <formula>NOT(ISBLANK($AR81))</formula>
    </cfRule>
  </conditionalFormatting>
  <conditionalFormatting sqref="G81">
    <cfRule type="expression" dxfId="110" priority="115">
      <formula>AND(ISBLANK(G81),ISTEXT($H81))</formula>
    </cfRule>
  </conditionalFormatting>
  <conditionalFormatting sqref="H81">
    <cfRule type="expression" dxfId="109" priority="114">
      <formula>AND(ISBLANK(H81),ISTEXT($H81))</formula>
    </cfRule>
  </conditionalFormatting>
  <conditionalFormatting sqref="J81">
    <cfRule type="expression" dxfId="108" priority="113">
      <formula>AND(ISBLANK(J81),ISTEXT($H81))</formula>
    </cfRule>
  </conditionalFormatting>
  <conditionalFormatting sqref="K81">
    <cfRule type="expression" dxfId="107" priority="112">
      <formula>AND(ISBLANK(K81),ISTEXT($H81))</formula>
    </cfRule>
  </conditionalFormatting>
  <conditionalFormatting sqref="L81">
    <cfRule type="expression" dxfId="106" priority="111">
      <formula>AND(ISBLANK(L81),ISTEXT($H81))</formula>
    </cfRule>
  </conditionalFormatting>
  <conditionalFormatting sqref="E81">
    <cfRule type="expression" dxfId="105" priority="110">
      <formula>NOT(ISBLANK($AR81))</formula>
    </cfRule>
  </conditionalFormatting>
  <conditionalFormatting sqref="I81">
    <cfRule type="expression" dxfId="104" priority="109">
      <formula>AND(ISBLANK(I81),ISTEXT($F81))</formula>
    </cfRule>
  </conditionalFormatting>
  <conditionalFormatting sqref="D24">
    <cfRule type="expression" dxfId="103" priority="108">
      <formula>NOT(ISBLANK($AQ24))</formula>
    </cfRule>
  </conditionalFormatting>
  <conditionalFormatting sqref="G24:K24">
    <cfRule type="expression" dxfId="102" priority="107">
      <formula>AND(ISBLANK(G24),ISTEXT($G24))</formula>
    </cfRule>
  </conditionalFormatting>
  <conditionalFormatting sqref="F42">
    <cfRule type="expression" dxfId="101" priority="102">
      <formula>NOT(ISBLANK($AR42))</formula>
    </cfRule>
  </conditionalFormatting>
  <conditionalFormatting sqref="G42">
    <cfRule type="expression" dxfId="100" priority="101">
      <formula>AND(ISBLANK(G42),ISTEXT($H42))</formula>
    </cfRule>
  </conditionalFormatting>
  <conditionalFormatting sqref="H42">
    <cfRule type="expression" dxfId="99" priority="100">
      <formula>AND(ISBLANK(H42),ISTEXT($H42))</formula>
    </cfRule>
  </conditionalFormatting>
  <conditionalFormatting sqref="I42">
    <cfRule type="expression" dxfId="98" priority="99">
      <formula>AND(ISBLANK(I42),ISTEXT($H42))</formula>
    </cfRule>
  </conditionalFormatting>
  <conditionalFormatting sqref="J42">
    <cfRule type="expression" dxfId="97" priority="98">
      <formula>AND(ISBLANK(J42),ISTEXT($H42))</formula>
    </cfRule>
  </conditionalFormatting>
  <conditionalFormatting sqref="K42">
    <cfRule type="expression" dxfId="96" priority="97">
      <formula>AND(ISBLANK(K42),ISTEXT($H42))</formula>
    </cfRule>
  </conditionalFormatting>
  <conditionalFormatting sqref="L42">
    <cfRule type="expression" dxfId="95" priority="96">
      <formula>AND(ISBLANK(L42),ISTEXT($H42))</formula>
    </cfRule>
  </conditionalFormatting>
  <conditionalFormatting sqref="E42">
    <cfRule type="expression" dxfId="94" priority="95">
      <formula>NOT(ISBLANK($AR42))</formula>
    </cfRule>
  </conditionalFormatting>
  <conditionalFormatting sqref="F82">
    <cfRule type="expression" dxfId="93" priority="94">
      <formula>NOT(ISBLANK($AR82))</formula>
    </cfRule>
  </conditionalFormatting>
  <conditionalFormatting sqref="G82">
    <cfRule type="expression" dxfId="92" priority="93">
      <formula>AND(ISBLANK(G82),ISTEXT($H82))</formula>
    </cfRule>
  </conditionalFormatting>
  <conditionalFormatting sqref="H82">
    <cfRule type="expression" dxfId="91" priority="92">
      <formula>AND(ISBLANK(H82),ISTEXT($H82))</formula>
    </cfRule>
  </conditionalFormatting>
  <conditionalFormatting sqref="J82">
    <cfRule type="expression" dxfId="90" priority="91">
      <formula>AND(ISBLANK(J82),ISTEXT($H82))</formula>
    </cfRule>
  </conditionalFormatting>
  <conditionalFormatting sqref="K82">
    <cfRule type="expression" dxfId="89" priority="90">
      <formula>AND(ISBLANK(K82),ISTEXT($H82))</formula>
    </cfRule>
  </conditionalFormatting>
  <conditionalFormatting sqref="L82">
    <cfRule type="expression" dxfId="88" priority="89">
      <formula>AND(ISBLANK(L82),ISTEXT($H82))</formula>
    </cfRule>
  </conditionalFormatting>
  <conditionalFormatting sqref="E82">
    <cfRule type="expression" dxfId="87" priority="88">
      <formula>NOT(ISBLANK($AR82))</formula>
    </cfRule>
  </conditionalFormatting>
  <conditionalFormatting sqref="I82">
    <cfRule type="expression" dxfId="86" priority="87">
      <formula>AND(ISBLANK(I82),ISTEXT($F82))</formula>
    </cfRule>
  </conditionalFormatting>
  <conditionalFormatting sqref="F84">
    <cfRule type="expression" dxfId="85" priority="86">
      <formula>NOT(ISBLANK($AR84))</formula>
    </cfRule>
  </conditionalFormatting>
  <conditionalFormatting sqref="G84">
    <cfRule type="expression" dxfId="84" priority="85">
      <formula>AND(ISBLANK(G84),ISTEXT($H84))</formula>
    </cfRule>
  </conditionalFormatting>
  <conditionalFormatting sqref="H84">
    <cfRule type="expression" dxfId="83" priority="84">
      <formula>AND(ISBLANK(H84),ISTEXT($H84))</formula>
    </cfRule>
  </conditionalFormatting>
  <conditionalFormatting sqref="J84">
    <cfRule type="expression" dxfId="82" priority="83">
      <formula>AND(ISBLANK(J84),ISTEXT($H84))</formula>
    </cfRule>
  </conditionalFormatting>
  <conditionalFormatting sqref="K84">
    <cfRule type="expression" dxfId="81" priority="82">
      <formula>AND(ISBLANK(K84),ISTEXT($H84))</formula>
    </cfRule>
  </conditionalFormatting>
  <conditionalFormatting sqref="L84">
    <cfRule type="expression" dxfId="80" priority="81">
      <formula>AND(ISBLANK(L84),ISTEXT($H84))</formula>
    </cfRule>
  </conditionalFormatting>
  <conditionalFormatting sqref="E84">
    <cfRule type="expression" dxfId="79" priority="80">
      <formula>NOT(ISBLANK($AR84))</formula>
    </cfRule>
  </conditionalFormatting>
  <conditionalFormatting sqref="I84">
    <cfRule type="expression" dxfId="78" priority="79">
      <formula>AND(ISBLANK(I84),ISTEXT($F84))</formula>
    </cfRule>
  </conditionalFormatting>
  <conditionalFormatting sqref="F83">
    <cfRule type="expression" dxfId="77" priority="78">
      <formula>NOT(ISBLANK($AR83))</formula>
    </cfRule>
  </conditionalFormatting>
  <conditionalFormatting sqref="G83">
    <cfRule type="expression" dxfId="76" priority="77">
      <formula>AND(ISBLANK(G83),ISTEXT($H83))</formula>
    </cfRule>
  </conditionalFormatting>
  <conditionalFormatting sqref="H83">
    <cfRule type="expression" dxfId="75" priority="76">
      <formula>AND(ISBLANK(H83),ISTEXT($H83))</formula>
    </cfRule>
  </conditionalFormatting>
  <conditionalFormatting sqref="J83">
    <cfRule type="expression" dxfId="74" priority="75">
      <formula>AND(ISBLANK(J83),ISTEXT($H83))</formula>
    </cfRule>
  </conditionalFormatting>
  <conditionalFormatting sqref="K83">
    <cfRule type="expression" dxfId="73" priority="74">
      <formula>AND(ISBLANK(K83),ISTEXT($H83))</formula>
    </cfRule>
  </conditionalFormatting>
  <conditionalFormatting sqref="L83">
    <cfRule type="expression" dxfId="72" priority="73">
      <formula>AND(ISBLANK(L83),ISTEXT($H83))</formula>
    </cfRule>
  </conditionalFormatting>
  <conditionalFormatting sqref="E83">
    <cfRule type="expression" dxfId="71" priority="72">
      <formula>NOT(ISBLANK($AR83))</formula>
    </cfRule>
  </conditionalFormatting>
  <conditionalFormatting sqref="I83">
    <cfRule type="expression" dxfId="70" priority="71">
      <formula>AND(ISBLANK(I83),ISTEXT($F83))</formula>
    </cfRule>
  </conditionalFormatting>
  <conditionalFormatting sqref="F85">
    <cfRule type="expression" dxfId="69" priority="70">
      <formula>NOT(ISBLANK($AR85))</formula>
    </cfRule>
  </conditionalFormatting>
  <conditionalFormatting sqref="G85">
    <cfRule type="expression" dxfId="68" priority="69">
      <formula>AND(ISBLANK(G85),ISTEXT($H85))</formula>
    </cfRule>
  </conditionalFormatting>
  <conditionalFormatting sqref="H85">
    <cfRule type="expression" dxfId="67" priority="68">
      <formula>AND(ISBLANK(H85),ISTEXT($H85))</formula>
    </cfRule>
  </conditionalFormatting>
  <conditionalFormatting sqref="J85">
    <cfRule type="expression" dxfId="66" priority="67">
      <formula>AND(ISBLANK(J85),ISTEXT($H85))</formula>
    </cfRule>
  </conditionalFormatting>
  <conditionalFormatting sqref="K85">
    <cfRule type="expression" dxfId="65" priority="66">
      <formula>AND(ISBLANK(K85),ISTEXT($H85))</formula>
    </cfRule>
  </conditionalFormatting>
  <conditionalFormatting sqref="L85">
    <cfRule type="expression" dxfId="64" priority="65">
      <formula>AND(ISBLANK(L85),ISTEXT($H85))</formula>
    </cfRule>
  </conditionalFormatting>
  <conditionalFormatting sqref="E85">
    <cfRule type="expression" dxfId="63" priority="64">
      <formula>NOT(ISBLANK($AR85))</formula>
    </cfRule>
  </conditionalFormatting>
  <conditionalFormatting sqref="I85">
    <cfRule type="expression" dxfId="62" priority="63">
      <formula>AND(ISBLANK(I85),ISTEXT($F85))</formula>
    </cfRule>
  </conditionalFormatting>
  <conditionalFormatting sqref="F86">
    <cfRule type="expression" dxfId="61" priority="62">
      <formula>NOT(ISBLANK($AR86))</formula>
    </cfRule>
  </conditionalFormatting>
  <conditionalFormatting sqref="G86">
    <cfRule type="expression" dxfId="60" priority="61">
      <formula>AND(ISBLANK(G86),ISTEXT($H86))</formula>
    </cfRule>
  </conditionalFormatting>
  <conditionalFormatting sqref="H86">
    <cfRule type="expression" dxfId="59" priority="60">
      <formula>AND(ISBLANK(H86),ISTEXT($H86))</formula>
    </cfRule>
  </conditionalFormatting>
  <conditionalFormatting sqref="J86">
    <cfRule type="expression" dxfId="58" priority="59">
      <formula>AND(ISBLANK(J86),ISTEXT($H86))</formula>
    </cfRule>
  </conditionalFormatting>
  <conditionalFormatting sqref="K86">
    <cfRule type="expression" dxfId="57" priority="58">
      <formula>AND(ISBLANK(K86),ISTEXT($H86))</formula>
    </cfRule>
  </conditionalFormatting>
  <conditionalFormatting sqref="L86">
    <cfRule type="expression" dxfId="56" priority="57">
      <formula>AND(ISBLANK(L86),ISTEXT($H86))</formula>
    </cfRule>
  </conditionalFormatting>
  <conditionalFormatting sqref="E86">
    <cfRule type="expression" dxfId="55" priority="56">
      <formula>NOT(ISBLANK($AR86))</formula>
    </cfRule>
  </conditionalFormatting>
  <conditionalFormatting sqref="I86">
    <cfRule type="expression" dxfId="54" priority="55">
      <formula>AND(ISBLANK(I86),ISTEXT($F86))</formula>
    </cfRule>
  </conditionalFormatting>
  <conditionalFormatting sqref="F87">
    <cfRule type="expression" dxfId="53" priority="54">
      <formula>NOT(ISBLANK($AR87))</formula>
    </cfRule>
  </conditionalFormatting>
  <conditionalFormatting sqref="G87">
    <cfRule type="expression" dxfId="52" priority="53">
      <formula>AND(ISBLANK(G87),ISTEXT($H87))</formula>
    </cfRule>
  </conditionalFormatting>
  <conditionalFormatting sqref="H87">
    <cfRule type="expression" dxfId="51" priority="52">
      <formula>AND(ISBLANK(H87),ISTEXT($H87))</formula>
    </cfRule>
  </conditionalFormatting>
  <conditionalFormatting sqref="I87">
    <cfRule type="expression" dxfId="50" priority="51">
      <formula>AND(ISBLANK(I87),ISTEXT($H87))</formula>
    </cfRule>
  </conditionalFormatting>
  <conditionalFormatting sqref="J87">
    <cfRule type="expression" dxfId="49" priority="50">
      <formula>AND(ISBLANK(J87),ISTEXT($H87))</formula>
    </cfRule>
  </conditionalFormatting>
  <conditionalFormatting sqref="K87">
    <cfRule type="expression" dxfId="48" priority="49">
      <formula>AND(ISBLANK(K87),ISTEXT($H87))</formula>
    </cfRule>
  </conditionalFormatting>
  <conditionalFormatting sqref="L87">
    <cfRule type="expression" dxfId="47" priority="48">
      <formula>AND(ISBLANK(L87),ISTEXT($H87))</formula>
    </cfRule>
  </conditionalFormatting>
  <conditionalFormatting sqref="E87">
    <cfRule type="expression" dxfId="46" priority="47">
      <formula>NOT(ISBLANK($AR87))</formula>
    </cfRule>
  </conditionalFormatting>
  <conditionalFormatting sqref="F88">
    <cfRule type="expression" dxfId="45" priority="46">
      <formula>NOT(ISBLANK($AR88))</formula>
    </cfRule>
  </conditionalFormatting>
  <conditionalFormatting sqref="G88">
    <cfRule type="expression" dxfId="44" priority="45">
      <formula>AND(ISBLANK(G88),ISTEXT($H88))</formula>
    </cfRule>
  </conditionalFormatting>
  <conditionalFormatting sqref="H88">
    <cfRule type="expression" dxfId="43" priority="44">
      <formula>AND(ISBLANK(H88),ISTEXT($H88))</formula>
    </cfRule>
  </conditionalFormatting>
  <conditionalFormatting sqref="J88">
    <cfRule type="expression" dxfId="42" priority="43">
      <formula>AND(ISBLANK(J88),ISTEXT($H88))</formula>
    </cfRule>
  </conditionalFormatting>
  <conditionalFormatting sqref="K88">
    <cfRule type="expression" dxfId="41" priority="42">
      <formula>AND(ISBLANK(K88),ISTEXT($H88))</formula>
    </cfRule>
  </conditionalFormatting>
  <conditionalFormatting sqref="L88">
    <cfRule type="expression" dxfId="40" priority="41">
      <formula>AND(ISBLANK(L88),ISTEXT($H88))</formula>
    </cfRule>
  </conditionalFormatting>
  <conditionalFormatting sqref="E88">
    <cfRule type="expression" dxfId="39" priority="40">
      <formula>NOT(ISBLANK($AR88))</formula>
    </cfRule>
  </conditionalFormatting>
  <conditionalFormatting sqref="I88">
    <cfRule type="expression" dxfId="38" priority="39">
      <formula>AND(ISBLANK(I88),ISTEXT($F88))</formula>
    </cfRule>
  </conditionalFormatting>
  <conditionalFormatting sqref="D29:D30">
    <cfRule type="expression" dxfId="37" priority="38">
      <formula>NOT(ISBLANK($AQ29))</formula>
    </cfRule>
  </conditionalFormatting>
  <conditionalFormatting sqref="G29:I30">
    <cfRule type="expression" dxfId="36" priority="37">
      <formula>AND(ISBLANK(G29),ISTEXT($G29))</formula>
    </cfRule>
  </conditionalFormatting>
  <conditionalFormatting sqref="J29:J30">
    <cfRule type="expression" dxfId="35" priority="36">
      <formula>AND(ISBLANK(J29),ISTEXT($G29))</formula>
    </cfRule>
  </conditionalFormatting>
  <conditionalFormatting sqref="K29:K30">
    <cfRule type="expression" dxfId="34" priority="35">
      <formula>AND(ISBLANK(K29),ISTEXT($G29))</formula>
    </cfRule>
  </conditionalFormatting>
  <conditionalFormatting sqref="F89">
    <cfRule type="expression" dxfId="33" priority="34">
      <formula>NOT(ISBLANK($AR89))</formula>
    </cfRule>
  </conditionalFormatting>
  <conditionalFormatting sqref="G89">
    <cfRule type="expression" dxfId="32" priority="33">
      <formula>AND(ISBLANK(G89),ISTEXT($H89))</formula>
    </cfRule>
  </conditionalFormatting>
  <conditionalFormatting sqref="H89">
    <cfRule type="expression" dxfId="31" priority="32">
      <formula>AND(ISBLANK(H89),ISTEXT($H89))</formula>
    </cfRule>
  </conditionalFormatting>
  <conditionalFormatting sqref="J89">
    <cfRule type="expression" dxfId="30" priority="31">
      <formula>AND(ISBLANK(J89),ISTEXT($H89))</formula>
    </cfRule>
  </conditionalFormatting>
  <conditionalFormatting sqref="K89">
    <cfRule type="expression" dxfId="29" priority="30">
      <formula>AND(ISBLANK(K89),ISTEXT($H89))</formula>
    </cfRule>
  </conditionalFormatting>
  <conditionalFormatting sqref="L89">
    <cfRule type="expression" dxfId="28" priority="29">
      <formula>AND(ISBLANK(L89),ISTEXT($H89))</formula>
    </cfRule>
  </conditionalFormatting>
  <conditionalFormatting sqref="E89">
    <cfRule type="expression" dxfId="27" priority="28">
      <formula>NOT(ISBLANK($AR89))</formula>
    </cfRule>
  </conditionalFormatting>
  <conditionalFormatting sqref="I89">
    <cfRule type="expression" dxfId="26" priority="27">
      <formula>AND(ISBLANK(I89),ISTEXT($F89))</formula>
    </cfRule>
  </conditionalFormatting>
  <conditionalFormatting sqref="F91">
    <cfRule type="expression" dxfId="25" priority="26">
      <formula>NOT(ISBLANK($AR91))</formula>
    </cfRule>
  </conditionalFormatting>
  <conditionalFormatting sqref="G91">
    <cfRule type="expression" dxfId="24" priority="25">
      <formula>AND(ISBLANK(G91),ISTEXT($H91))</formula>
    </cfRule>
  </conditionalFormatting>
  <conditionalFormatting sqref="H91">
    <cfRule type="expression" dxfId="23" priority="24">
      <formula>AND(ISBLANK(H91),ISTEXT($H91))</formula>
    </cfRule>
  </conditionalFormatting>
  <conditionalFormatting sqref="J91">
    <cfRule type="expression" dxfId="22" priority="23">
      <formula>AND(ISBLANK(J91),ISTEXT($H91))</formula>
    </cfRule>
  </conditionalFormatting>
  <conditionalFormatting sqref="K91">
    <cfRule type="expression" dxfId="21" priority="22">
      <formula>AND(ISBLANK(K91),ISTEXT($H91))</formula>
    </cfRule>
  </conditionalFormatting>
  <conditionalFormatting sqref="L91">
    <cfRule type="expression" dxfId="20" priority="21">
      <formula>AND(ISBLANK(L91),ISTEXT($H91))</formula>
    </cfRule>
  </conditionalFormatting>
  <conditionalFormatting sqref="E91">
    <cfRule type="expression" dxfId="19" priority="20">
      <formula>NOT(ISBLANK($AR91))</formula>
    </cfRule>
  </conditionalFormatting>
  <conditionalFormatting sqref="I91">
    <cfRule type="expression" dxfId="18" priority="19">
      <formula>AND(ISBLANK(I91),ISTEXT($F91))</formula>
    </cfRule>
  </conditionalFormatting>
  <conditionalFormatting sqref="F90">
    <cfRule type="expression" dxfId="17" priority="18">
      <formula>NOT(ISBLANK($AR90))</formula>
    </cfRule>
  </conditionalFormatting>
  <conditionalFormatting sqref="G90">
    <cfRule type="expression" dxfId="16" priority="17">
      <formula>AND(ISBLANK(G90),ISTEXT($H90))</formula>
    </cfRule>
  </conditionalFormatting>
  <conditionalFormatting sqref="H90">
    <cfRule type="expression" dxfId="15" priority="16">
      <formula>AND(ISBLANK(H90),ISTEXT($H90))</formula>
    </cfRule>
  </conditionalFormatting>
  <conditionalFormatting sqref="J90">
    <cfRule type="expression" dxfId="14" priority="15">
      <formula>AND(ISBLANK(J90),ISTEXT($H90))</formula>
    </cfRule>
  </conditionalFormatting>
  <conditionalFormatting sqref="K90">
    <cfRule type="expression" dxfId="13" priority="14">
      <formula>AND(ISBLANK(K90),ISTEXT($H90))</formula>
    </cfRule>
  </conditionalFormatting>
  <conditionalFormatting sqref="L90">
    <cfRule type="expression" dxfId="12" priority="13">
      <formula>AND(ISBLANK(L90),ISTEXT($H90))</formula>
    </cfRule>
  </conditionalFormatting>
  <conditionalFormatting sqref="E90">
    <cfRule type="expression" dxfId="11" priority="12">
      <formula>NOT(ISBLANK($AR90))</formula>
    </cfRule>
  </conditionalFormatting>
  <conditionalFormatting sqref="I90">
    <cfRule type="expression" dxfId="10" priority="11">
      <formula>AND(ISBLANK(I90),ISTEXT($F90))</formula>
    </cfRule>
  </conditionalFormatting>
  <conditionalFormatting sqref="F92">
    <cfRule type="expression" dxfId="9" priority="10">
      <formula>NOT(ISBLANK($AR92))</formula>
    </cfRule>
  </conditionalFormatting>
  <conditionalFormatting sqref="G92">
    <cfRule type="expression" dxfId="8" priority="9">
      <formula>AND(ISBLANK(G92),ISTEXT($H92))</formula>
    </cfRule>
  </conditionalFormatting>
  <conditionalFormatting sqref="H92">
    <cfRule type="expression" dxfId="7" priority="8">
      <formula>AND(ISBLANK(H92),ISTEXT($H92))</formula>
    </cfRule>
  </conditionalFormatting>
  <conditionalFormatting sqref="J92">
    <cfRule type="expression" dxfId="6" priority="7">
      <formula>AND(ISBLANK(J92),ISTEXT($H92))</formula>
    </cfRule>
  </conditionalFormatting>
  <conditionalFormatting sqref="K92">
    <cfRule type="expression" dxfId="5" priority="6">
      <formula>AND(ISBLANK(K92),ISTEXT($H92))</formula>
    </cfRule>
  </conditionalFormatting>
  <conditionalFormatting sqref="L92">
    <cfRule type="expression" dxfId="4" priority="5">
      <formula>AND(ISBLANK(L92),ISTEXT($H92))</formula>
    </cfRule>
  </conditionalFormatting>
  <conditionalFormatting sqref="E92">
    <cfRule type="expression" dxfId="3" priority="4">
      <formula>NOT(ISBLANK($AR92))</formula>
    </cfRule>
  </conditionalFormatting>
  <conditionalFormatting sqref="I92">
    <cfRule type="expression" dxfId="2" priority="3">
      <formula>AND(ISBLANK(I92),ISTEXT($F92))</formula>
    </cfRule>
  </conditionalFormatting>
  <conditionalFormatting sqref="D25">
    <cfRule type="expression" dxfId="1" priority="2">
      <formula>NOT(ISBLANK($AQ25))</formula>
    </cfRule>
  </conditionalFormatting>
  <conditionalFormatting sqref="G25:K25">
    <cfRule type="expression" dxfId="0" priority="1">
      <formula>AND(ISBLANK(G25),ISTEXT($G25))</formula>
    </cfRule>
  </conditionalFormatting>
  <pageMargins left="0.98425196850393704" right="0.39370078740157483" top="0.78740157480314965" bottom="0.78740157480314965" header="0.31496062992125984" footer="0.31496062992125984"/>
  <pageSetup paperSize="9" scale="60" orientation="portrait" r:id="rId1"/>
  <colBreaks count="1" manualBreakCount="1">
    <brk id="10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УПРАВЛЕНИЯМ</vt:lpstr>
      <vt:lpstr>'ГСН НА САЙТ УПРАВЛЕНИЯМ'!Область_печати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Федонина Елена Владимировна</cp:lastModifiedBy>
  <cp:lastPrinted>2023-01-09T11:10:51Z</cp:lastPrinted>
  <dcterms:created xsi:type="dcterms:W3CDTF">2015-02-12T06:42:41Z</dcterms:created>
  <dcterms:modified xsi:type="dcterms:W3CDTF">2024-03-21T09:19:16Z</dcterms:modified>
</cp:coreProperties>
</file>